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Public\2021\Budget\"/>
    </mc:Choice>
  </mc:AlternateContent>
  <xr:revisionPtr revIDLastSave="0" documentId="13_ncr:1_{1FE4BF92-E363-4CB4-8E34-0E88E5106E5C}" xr6:coauthVersionLast="36" xr6:coauthVersionMax="36" xr10:uidLastSave="{00000000-0000-0000-0000-000000000000}"/>
  <bookViews>
    <workbookView xWindow="480" yWindow="120" windowWidth="14385" windowHeight="8325" xr2:uid="{00000000-000D-0000-FFFF-FFFF00000000}"/>
  </bookViews>
  <sheets>
    <sheet name="Wyoming_State_Library (2)" sheetId="1" r:id="rId1"/>
  </sheets>
  <calcPr calcId="191029"/>
</workbook>
</file>

<file path=xl/calcChain.xml><?xml version="1.0" encoding="utf-8"?>
<calcChain xmlns="http://schemas.openxmlformats.org/spreadsheetml/2006/main">
  <c r="P27" i="1" l="1"/>
  <c r="M27" i="1"/>
  <c r="L27" i="1"/>
  <c r="C27" i="1"/>
  <c r="D4" i="1" l="1"/>
  <c r="E4" i="1" s="1"/>
  <c r="Q4" i="1"/>
  <c r="R4" i="1" s="1"/>
  <c r="D5" i="1"/>
  <c r="E5" i="1" s="1"/>
  <c r="Q5" i="1"/>
  <c r="R5" i="1" s="1"/>
  <c r="D6" i="1"/>
  <c r="E6" i="1" s="1"/>
  <c r="Q6" i="1"/>
  <c r="R6" i="1" s="1"/>
  <c r="D7" i="1"/>
  <c r="E7" i="1" s="1"/>
  <c r="Q7" i="1"/>
  <c r="R7" i="1" s="1"/>
  <c r="D8" i="1"/>
  <c r="E8" i="1" s="1"/>
  <c r="Q8" i="1"/>
  <c r="D9" i="1"/>
  <c r="E9" i="1" s="1"/>
  <c r="Q9" i="1"/>
  <c r="R9" i="1" s="1"/>
  <c r="D10" i="1"/>
  <c r="E10" i="1" s="1"/>
  <c r="Q10" i="1"/>
  <c r="R10" i="1" s="1"/>
  <c r="D11" i="1"/>
  <c r="E11" i="1" s="1"/>
  <c r="Q11" i="1"/>
  <c r="R11" i="1" s="1"/>
  <c r="D12" i="1"/>
  <c r="E12" i="1" s="1"/>
  <c r="Q12" i="1"/>
  <c r="R12" i="1" s="1"/>
  <c r="D13" i="1"/>
  <c r="E13" i="1" s="1"/>
  <c r="Q13" i="1"/>
  <c r="R13" i="1" s="1"/>
  <c r="D14" i="1"/>
  <c r="E14" i="1" s="1"/>
  <c r="Q14" i="1"/>
  <c r="R14" i="1" s="1"/>
  <c r="D15" i="1"/>
  <c r="E15" i="1" s="1"/>
  <c r="Q15" i="1"/>
  <c r="R15" i="1" s="1"/>
  <c r="D16" i="1"/>
  <c r="E16" i="1" s="1"/>
  <c r="Q16" i="1"/>
  <c r="R16" i="1" s="1"/>
  <c r="D17" i="1"/>
  <c r="E17" i="1" s="1"/>
  <c r="Q17" i="1"/>
  <c r="R17" i="1" s="1"/>
  <c r="D18" i="1"/>
  <c r="E18" i="1" s="1"/>
  <c r="Q18" i="1"/>
  <c r="R18" i="1" s="1"/>
  <c r="D19" i="1"/>
  <c r="E19" i="1" s="1"/>
  <c r="Q19" i="1"/>
  <c r="R19" i="1" s="1"/>
  <c r="D20" i="1"/>
  <c r="E20" i="1" s="1"/>
  <c r="Q20" i="1"/>
  <c r="R20" i="1" s="1"/>
  <c r="D21" i="1"/>
  <c r="E21" i="1" s="1"/>
  <c r="Q21" i="1"/>
  <c r="R21" i="1" s="1"/>
  <c r="D22" i="1"/>
  <c r="E22" i="1" s="1"/>
  <c r="Q22" i="1"/>
  <c r="R22" i="1" s="1"/>
  <c r="D23" i="1"/>
  <c r="E23" i="1" s="1"/>
  <c r="Q23" i="1"/>
  <c r="R23" i="1" s="1"/>
  <c r="D24" i="1"/>
  <c r="E24" i="1" s="1"/>
  <c r="Q24" i="1"/>
  <c r="R24" i="1" s="1"/>
  <c r="D25" i="1"/>
  <c r="E25" i="1" s="1"/>
  <c r="Q25" i="1"/>
  <c r="R25" i="1" s="1"/>
  <c r="D26" i="1"/>
  <c r="E26" i="1" s="1"/>
  <c r="Q26" i="1"/>
  <c r="R26" i="1" s="1"/>
  <c r="K27" i="1" l="1"/>
  <c r="J27" i="1"/>
  <c r="B27" i="1" l="1"/>
  <c r="O27" i="1"/>
  <c r="Q27" i="1" l="1"/>
  <c r="R27" i="1" s="1"/>
  <c r="D27" i="1"/>
  <c r="E27" i="1" s="1"/>
</calcChain>
</file>

<file path=xl/sharedStrings.xml><?xml version="1.0" encoding="utf-8"?>
<sst xmlns="http://schemas.openxmlformats.org/spreadsheetml/2006/main" count="48" uniqueCount="46">
  <si>
    <t>County</t>
  </si>
  <si>
    <t>$ +/-</t>
  </si>
  <si>
    <t>% +/-</t>
  </si>
  <si>
    <t>Campbell</t>
  </si>
  <si>
    <t>Carbon</t>
  </si>
  <si>
    <t>Johnson</t>
  </si>
  <si>
    <t>Niobrara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</si>
  <si>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</si>
  <si>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</si>
  <si>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</si>
  <si>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</si>
  <si>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</si>
  <si>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</si>
  <si>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</si>
  <si>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</si>
  <si>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</si>
  <si>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Overall Budget Comparison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</si>
  <si>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</si>
  <si>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</si>
  <si>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</si>
  <si>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</si>
  <si>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Big Horn</t>
  </si>
  <si>
    <t>Mill Funds vs Other Local Government Funds</t>
  </si>
  <si>
    <t>Note: Numbers are reported by the individual county libraries. Any questions about these numbers should be directed to the county libraries.</t>
  </si>
  <si>
    <t>Crook</t>
  </si>
  <si>
    <t>Natrona</t>
  </si>
  <si>
    <t>Park</t>
  </si>
  <si>
    <t>Uinta</t>
  </si>
  <si>
    <r>
      <t xml:space="preserve">For more public library statistics, visit </t>
    </r>
    <r>
      <rPr>
        <b/>
        <sz val="16"/>
        <color rgb="FFFF0000"/>
        <rFont val="Calibri"/>
        <family val="2"/>
        <scheme val="minor"/>
      </rPr>
      <t>http://library.wyo.gov/services/ldo/stats/</t>
    </r>
  </si>
  <si>
    <t>Fremont</t>
  </si>
  <si>
    <t>Albany</t>
  </si>
  <si>
    <t>FY20 mill funds</t>
  </si>
  <si>
    <t>FY20 Budget</t>
  </si>
  <si>
    <t>FY20 mills</t>
  </si>
  <si>
    <t>FY20 other local gov't</t>
  </si>
  <si>
    <t xml:space="preserve">Total FY20 local </t>
  </si>
  <si>
    <t>Converse</t>
  </si>
  <si>
    <t>Lincoln</t>
  </si>
  <si>
    <t>FY21 Budget</t>
  </si>
  <si>
    <t>FY21 mills</t>
  </si>
  <si>
    <t>FY21 mill funds</t>
  </si>
  <si>
    <t>FY21 other local gov't</t>
  </si>
  <si>
    <t xml:space="preserve">Total FY21 local </t>
  </si>
  <si>
    <t>Goshen</t>
  </si>
  <si>
    <t>Laramie</t>
  </si>
  <si>
    <t>Wyoming County Library Budgets,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</si>
</sst>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Microsoft Sans Serif"/>
      <family val="2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</font>
    <font>
      <sz val="10"/>
      <name val="Microsoft Sans Serif"/>
      <family val="2"/>
    </font>
    <font>
      <sz val="10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8"/>
      <name val="Calibri"/>
      <family val="2"/>
    </font>
    <font>
      <sz val="10"/>
      <color theme="1"/>
      <name val="Microsoft Sans Serif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Microsoft Sans Serif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0" fillId="34" borderId="10" xfId="6" applyNumberFormat="1" applyFont="1" applyFill="1" applyBorder="1"/>
    <xf numFmtId="0" fontId="0" fillId="0" borderId="0" xfId="0" applyFill="1"/>
    <xf numFmtId="10" fontId="21" fillId="35" borderId="13" xfId="6" applyNumberFormat="1" applyFont="1" applyFill="1" applyBorder="1"/>
    <xf numFmtId="10" fontId="22" fillId="36" borderId="10" xfId="0" applyNumberFormat="1" applyFont="1" applyFill="1" applyBorder="1"/>
    <xf numFmtId="10" fontId="21" fillId="35" borderId="14" xfId="6" applyNumberFormat="1" applyFont="1" applyFill="1" applyBorder="1"/>
    <xf numFmtId="10" fontId="21" fillId="35" borderId="14" xfId="7" applyNumberFormat="1" applyFont="1" applyFill="1" applyBorder="1"/>
    <xf numFmtId="0" fontId="23" fillId="0" borderId="10" xfId="0" applyFont="1" applyFill="1" applyBorder="1"/>
    <xf numFmtId="165" fontId="21" fillId="0" borderId="10" xfId="0" applyNumberFormat="1" applyFont="1" applyFill="1" applyBorder="1"/>
    <xf numFmtId="6" fontId="21" fillId="0" borderId="10" xfId="0" applyNumberFormat="1" applyFont="1" applyFill="1" applyBorder="1"/>
    <xf numFmtId="167" fontId="21" fillId="0" borderId="10" xfId="0" applyNumberFormat="1" applyFont="1" applyFill="1" applyBorder="1"/>
    <xf numFmtId="0" fontId="23" fillId="36" borderId="10" xfId="0" applyFont="1" applyFill="1" applyBorder="1"/>
    <xf numFmtId="165" fontId="21" fillId="36" borderId="10" xfId="0" applyNumberFormat="1" applyFont="1" applyFill="1" applyBorder="1"/>
    <xf numFmtId="6" fontId="21" fillId="36" borderId="10" xfId="0" applyNumberFormat="1" applyFont="1" applyFill="1" applyBorder="1"/>
    <xf numFmtId="167" fontId="21" fillId="36" borderId="10" xfId="0" applyNumberFormat="1" applyFont="1" applyFill="1" applyBorder="1"/>
    <xf numFmtId="0" fontId="23" fillId="0" borderId="10" xfId="0" applyFont="1" applyBorder="1"/>
    <xf numFmtId="165" fontId="21" fillId="0" borderId="10" xfId="0" applyNumberFormat="1" applyFont="1" applyBorder="1"/>
    <xf numFmtId="6" fontId="21" fillId="0" borderId="10" xfId="0" applyNumberFormat="1" applyFont="1" applyBorder="1"/>
    <xf numFmtId="10" fontId="21" fillId="0" borderId="10" xfId="0" applyNumberFormat="1" applyFont="1" applyBorder="1"/>
    <xf numFmtId="167" fontId="21" fillId="0" borderId="10" xfId="0" applyNumberFormat="1" applyFont="1" applyBorder="1"/>
    <xf numFmtId="0" fontId="20" fillId="36" borderId="10" xfId="0" applyFont="1" applyFill="1" applyBorder="1"/>
    <xf numFmtId="10" fontId="21" fillId="36" borderId="10" xfId="0" applyNumberFormat="1" applyFont="1" applyFill="1" applyBorder="1"/>
    <xf numFmtId="10" fontId="14" fillId="36" borderId="10" xfId="0" applyNumberFormat="1" applyFont="1" applyFill="1" applyBorder="1"/>
    <xf numFmtId="10" fontId="22" fillId="0" borderId="10" xfId="0" applyNumberFormat="1" applyFont="1" applyBorder="1"/>
    <xf numFmtId="0" fontId="14" fillId="0" borderId="0" xfId="0" applyFont="1"/>
    <xf numFmtId="166" fontId="14" fillId="0" borderId="0" xfId="0" applyNumberFormat="1" applyFont="1"/>
    <xf numFmtId="164" fontId="24" fillId="0" borderId="0" xfId="0" applyNumberFormat="1" applyFont="1"/>
    <xf numFmtId="10" fontId="25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6" fillId="0" borderId="0" xfId="0" applyNumberFormat="1" applyFont="1"/>
    <xf numFmtId="0" fontId="28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10" fontId="29" fillId="0" borderId="0" xfId="0" applyNumberFormat="1" applyFont="1"/>
    <xf numFmtId="0" fontId="30" fillId="0" borderId="0" xfId="0" applyFont="1"/>
    <xf numFmtId="6" fontId="19" fillId="39" borderId="10" xfId="0" applyNumberFormat="1" applyFont="1" applyFill="1" applyBorder="1"/>
    <xf numFmtId="0" fontId="18" fillId="40" borderId="10" xfId="0" applyFont="1" applyFill="1" applyBorder="1"/>
    <xf numFmtId="165" fontId="19" fillId="40" borderId="10" xfId="0" applyNumberFormat="1" applyFont="1" applyFill="1" applyBorder="1"/>
    <xf numFmtId="6" fontId="19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19" fillId="41" borderId="11" xfId="0" applyNumberFormat="1" applyFont="1" applyFill="1" applyBorder="1"/>
    <xf numFmtId="166" fontId="19" fillId="41" borderId="12" xfId="0" applyNumberFormat="1" applyFont="1" applyFill="1" applyBorder="1"/>
    <xf numFmtId="6" fontId="19" fillId="38" borderId="10" xfId="0" applyNumberFormat="1" applyFont="1" applyFill="1" applyBorder="1"/>
    <xf numFmtId="0" fontId="29" fillId="0" borderId="0" xfId="0" applyFont="1" applyAlignment="1">
      <alignment horizontal="left"/>
    </xf>
    <xf numFmtId="6" fontId="19" fillId="42" borderId="10" xfId="0" applyNumberFormat="1" applyFont="1" applyFill="1" applyBorder="1"/>
    <xf numFmtId="164" fontId="31" fillId="42" borderId="10" xfId="0" applyNumberFormat="1" applyFont="1" applyFill="1" applyBorder="1" applyAlignment="1">
      <alignment horizontal="center"/>
    </xf>
    <xf numFmtId="0" fontId="0" fillId="0" borderId="0" xfId="0" applyFont="1"/>
    <xf numFmtId="6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0" fontId="21" fillId="0" borderId="10" xfId="0" applyNumberFormat="1" applyFont="1" applyFill="1" applyBorder="1"/>
    <xf numFmtId="0" fontId="16" fillId="0" borderId="0" xfId="0" applyFont="1"/>
    <xf numFmtId="10" fontId="32" fillId="36" borderId="10" xfId="0" applyNumberFormat="1" applyFont="1" applyFill="1" applyBorder="1"/>
    <xf numFmtId="10" fontId="32" fillId="0" borderId="10" xfId="0" applyNumberFormat="1" applyFont="1" applyBorder="1"/>
    <xf numFmtId="10" fontId="0" fillId="0" borderId="10" xfId="0" applyNumberFormat="1" applyFont="1" applyBorder="1"/>
    <xf numFmtId="6" fontId="33" fillId="0" borderId="0" xfId="0" applyNumberFormat="1" applyFont="1"/>
    <xf numFmtId="10" fontId="19" fillId="38" borderId="10" xfId="0" applyNumberFormat="1" applyFont="1" applyFill="1" applyBorder="1"/>
    <xf numFmtId="0" fontId="34" fillId="0" borderId="0" xfId="0" applyFont="1"/>
    <xf numFmtId="10" fontId="35" fillId="0" borderId="0" xfId="0" applyNumberFormat="1" applyFont="1" applyAlignment="1">
      <alignment vertical="top"/>
    </xf>
    <xf numFmtId="10" fontId="34" fillId="0" borderId="0" xfId="0" applyNumberFormat="1" applyFont="1" applyAlignment="1">
      <alignment vertical="top"/>
    </xf>
    <xf numFmtId="166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164" fontId="34" fillId="0" borderId="0" xfId="0" applyNumberFormat="1" applyFont="1" applyAlignment="1">
      <alignment vertical="top"/>
    </xf>
    <xf numFmtId="6" fontId="34" fillId="0" borderId="0" xfId="0" applyNumberFormat="1" applyFont="1" applyAlignment="1">
      <alignment vertical="top"/>
    </xf>
    <xf numFmtId="0" fontId="37" fillId="0" borderId="0" xfId="0" applyFont="1"/>
    <xf numFmtId="0" fontId="39" fillId="0" borderId="0" xfId="0" applyFont="1" applyAlignment="1">
      <alignment vertical="top"/>
    </xf>
    <xf numFmtId="165" fontId="36" fillId="0" borderId="0" xfId="0" applyNumberFormat="1" applyFont="1" applyAlignment="1">
      <alignment vertical="top"/>
    </xf>
    <xf numFmtId="164" fontId="36" fillId="0" borderId="0" xfId="0" applyNumberFormat="1" applyFont="1" applyAlignment="1">
      <alignment vertical="top"/>
    </xf>
    <xf numFmtId="6" fontId="36" fillId="0" borderId="0" xfId="0" applyNumberFormat="1" applyFont="1" applyAlignment="1">
      <alignment vertical="top"/>
    </xf>
    <xf numFmtId="10" fontId="0" fillId="0" borderId="10" xfId="0" applyNumberFormat="1" applyFont="1" applyFill="1" applyBorder="1"/>
    <xf numFmtId="10" fontId="0" fillId="36" borderId="10" xfId="0" applyNumberFormat="1" applyFont="1" applyFill="1" applyBorder="1"/>
    <xf numFmtId="10" fontId="40" fillId="36" borderId="10" xfId="0" applyNumberFormat="1" applyFont="1" applyFill="1" applyBorder="1"/>
    <xf numFmtId="10" fontId="14" fillId="0" borderId="10" xfId="0" applyNumberFormat="1" applyFont="1" applyBorder="1"/>
    <xf numFmtId="10" fontId="22" fillId="0" borderId="10" xfId="0" applyNumberFormat="1" applyFont="1" applyFill="1" applyBorder="1"/>
    <xf numFmtId="10" fontId="14" fillId="0" borderId="10" xfId="0" applyNumberFormat="1" applyFont="1" applyFill="1" applyBorder="1"/>
    <xf numFmtId="0" fontId="41" fillId="0" borderId="0" xfId="0" applyFont="1"/>
    <xf numFmtId="10" fontId="42" fillId="4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BreakPreview" topLeftCell="E1" zoomScale="60" zoomScaleNormal="100" workbookViewId="0">
      <selection activeCell="P34" sqref="P34"/>
    </sheetView>
  </sheetViews>
  <sheetFormatPr defaultRowHeight="15" x14ac:dyDescent="0.25"/>
  <cols>
    <col min="1" max="1" width="15" customWidth="1"/>
    <col min="2" max="3" width="12.42578125" bestFit="1" customWidth="1"/>
    <col min="4" max="4" width="12.7109375" bestFit="1" customWidth="1"/>
    <col min="5" max="5" width="9.85546875" bestFit="1" customWidth="1"/>
    <col min="6" max="6" width="2.7109375" customWidth="1"/>
    <col min="7" max="7" width="9.85546875" style="6" bestFit="1" customWidth="1"/>
    <col min="8" max="8" width="9.85546875" bestFit="1" customWidth="1"/>
    <col min="9" max="9" width="2.140625" customWidth="1"/>
    <col min="10" max="10" width="14.5703125" bestFit="1" customWidth="1"/>
    <col min="11" max="11" width="20.140625" bestFit="1" customWidth="1"/>
    <col min="12" max="12" width="14.5703125" bestFit="1" customWidth="1"/>
    <col min="13" max="13" width="20.140625" bestFit="1" customWidth="1"/>
    <col min="14" max="14" width="2.7109375" customWidth="1"/>
    <col min="15" max="16" width="16.7109375" customWidth="1"/>
    <col min="17" max="17" width="12.7109375" customWidth="1"/>
    <col min="18" max="18" width="16.5703125" customWidth="1"/>
  </cols>
  <sheetData>
    <row r="1" spans="1:18" ht="30" customHeight="1" x14ac:dyDescent="0.25">
      <c r="A1" s="74" t="s">
        <v>45</v>
      </c>
      <c r="B1" s="75"/>
      <c r="C1" s="76"/>
      <c r="D1" s="77"/>
      <c r="E1" s="67" t="s">
        <v>23</v>
      </c>
      <c r="F1" s="68"/>
      <c r="G1" s="69"/>
      <c r="H1" s="70"/>
      <c r="I1" s="68"/>
      <c r="J1" s="71"/>
      <c r="K1" s="70"/>
      <c r="L1" s="70"/>
      <c r="M1" s="72"/>
      <c r="N1" s="68"/>
      <c r="O1" s="70"/>
      <c r="P1" s="56"/>
      <c r="Q1" s="57"/>
      <c r="R1" s="58"/>
    </row>
    <row r="2" spans="1:18" x14ac:dyDescent="0.25">
      <c r="A2" s="5"/>
      <c r="B2" s="32" t="s">
        <v>16</v>
      </c>
      <c r="C2" s="32"/>
      <c r="D2" s="37" t="s">
        <v>17</v>
      </c>
      <c r="E2" s="4"/>
      <c r="F2" s="4"/>
      <c r="G2" s="35" t="s">
        <v>20</v>
      </c>
      <c r="H2" s="36"/>
      <c r="I2" s="4"/>
      <c r="J2" s="3"/>
      <c r="K2" s="41" t="s">
        <v>22</v>
      </c>
      <c r="M2" s="1"/>
      <c r="N2" s="4"/>
      <c r="O2" s="52" t="s">
        <v>18</v>
      </c>
      <c r="P2" s="1"/>
      <c r="Q2" s="40" t="s">
        <v>19</v>
      </c>
    </row>
    <row r="3" spans="1:18" x14ac:dyDescent="0.25">
      <c r="A3" s="43" t="s">
        <v>0</v>
      </c>
      <c r="B3" s="46" t="s">
        <v>38</v>
      </c>
      <c r="C3" s="46" t="s">
        <v>32</v>
      </c>
      <c r="D3" s="47" t="s">
        <v>1</v>
      </c>
      <c r="E3" s="48" t="s">
        <v>2</v>
      </c>
      <c r="F3" s="33"/>
      <c r="G3" s="34" t="s">
        <v>39</v>
      </c>
      <c r="H3" s="34" t="s">
        <v>33</v>
      </c>
      <c r="I3" s="2"/>
      <c r="J3" s="39" t="s">
        <v>40</v>
      </c>
      <c r="K3" s="39" t="s">
        <v>41</v>
      </c>
      <c r="L3" s="54" t="s">
        <v>31</v>
      </c>
      <c r="M3" s="54" t="s">
        <v>34</v>
      </c>
      <c r="N3" s="2"/>
      <c r="O3" s="38" t="s">
        <v>42</v>
      </c>
      <c r="P3" s="38" t="s">
        <v>35</v>
      </c>
      <c r="Q3" s="38" t="s">
        <v>1</v>
      </c>
      <c r="R3" s="38" t="s">
        <v>2</v>
      </c>
    </row>
    <row r="4" spans="1:18" x14ac:dyDescent="0.25">
      <c r="A4" s="13" t="s">
        <v>30</v>
      </c>
      <c r="B4" s="14">
        <v>1208017</v>
      </c>
      <c r="C4" s="14">
        <v>1159792</v>
      </c>
      <c r="D4" s="15">
        <f>+B4-C4</f>
        <v>48225</v>
      </c>
      <c r="E4" s="78">
        <f>+D4/C4</f>
        <v>4.1580731717411397E-2</v>
      </c>
      <c r="F4" s="9"/>
      <c r="G4" s="16">
        <v>1.6319999999999999</v>
      </c>
      <c r="H4" s="16">
        <v>0.46700000000000003</v>
      </c>
      <c r="I4" s="9"/>
      <c r="J4" s="14">
        <v>917183</v>
      </c>
      <c r="K4" s="14">
        <v>33600</v>
      </c>
      <c r="L4" s="14">
        <v>887025</v>
      </c>
      <c r="M4" s="14">
        <v>32771</v>
      </c>
      <c r="N4" s="9"/>
      <c r="O4" s="14">
        <v>950783</v>
      </c>
      <c r="P4" s="14">
        <v>919796</v>
      </c>
      <c r="Q4" s="15">
        <f>+O4-P4</f>
        <v>30987</v>
      </c>
      <c r="R4" s="59">
        <f>+Q4/P4</f>
        <v>3.3688991906901097E-2</v>
      </c>
    </row>
    <row r="5" spans="1:18" x14ac:dyDescent="0.25">
      <c r="A5" s="17" t="s">
        <v>21</v>
      </c>
      <c r="B5" s="18">
        <v>335424</v>
      </c>
      <c r="C5" s="18">
        <v>335424</v>
      </c>
      <c r="D5" s="19">
        <f t="shared" ref="D5:D27" si="0">+B5-C5</f>
        <v>0</v>
      </c>
      <c r="E5" s="61">
        <f t="shared" ref="E5:E27" si="1">+D5/C5</f>
        <v>0</v>
      </c>
      <c r="F5" s="11"/>
      <c r="G5" s="20">
        <v>0</v>
      </c>
      <c r="H5" s="20">
        <v>0</v>
      </c>
      <c r="I5" s="11"/>
      <c r="J5" s="18">
        <v>0</v>
      </c>
      <c r="K5" s="18">
        <v>335424</v>
      </c>
      <c r="L5" s="18">
        <v>0</v>
      </c>
      <c r="M5" s="18">
        <v>335424</v>
      </c>
      <c r="N5" s="11"/>
      <c r="O5" s="18">
        <v>335424</v>
      </c>
      <c r="P5" s="18">
        <v>335424</v>
      </c>
      <c r="Q5" s="19">
        <f t="shared" ref="Q5:Q27" si="2">+O5-P5</f>
        <v>0</v>
      </c>
      <c r="R5" s="61">
        <f t="shared" ref="R5:R27" si="3">+Q5/P5</f>
        <v>0</v>
      </c>
    </row>
    <row r="6" spans="1:18" x14ac:dyDescent="0.25">
      <c r="A6" s="21" t="s">
        <v>3</v>
      </c>
      <c r="B6" s="22">
        <v>3796884</v>
      </c>
      <c r="C6" s="22">
        <v>3870392</v>
      </c>
      <c r="D6" s="23">
        <f t="shared" si="0"/>
        <v>-73508</v>
      </c>
      <c r="E6" s="81">
        <f t="shared" si="1"/>
        <v>-1.8992391468357728E-2</v>
      </c>
      <c r="F6" s="11"/>
      <c r="G6" s="25">
        <v>0</v>
      </c>
      <c r="H6" s="25">
        <v>0</v>
      </c>
      <c r="I6" s="11"/>
      <c r="J6" s="22">
        <v>0</v>
      </c>
      <c r="K6" s="22">
        <v>3719314</v>
      </c>
      <c r="L6" s="22">
        <v>0</v>
      </c>
      <c r="M6" s="22">
        <v>3770252</v>
      </c>
      <c r="N6" s="11"/>
      <c r="O6" s="22">
        <v>3719314</v>
      </c>
      <c r="P6" s="22">
        <v>3770252</v>
      </c>
      <c r="Q6" s="23">
        <f t="shared" si="2"/>
        <v>-50938</v>
      </c>
      <c r="R6" s="29">
        <f t="shared" si="3"/>
        <v>-1.3510502746235531E-2</v>
      </c>
    </row>
    <row r="7" spans="1:18" x14ac:dyDescent="0.25">
      <c r="A7" s="17" t="s">
        <v>4</v>
      </c>
      <c r="B7" s="18">
        <v>535269</v>
      </c>
      <c r="C7" s="18">
        <v>484127</v>
      </c>
      <c r="D7" s="19">
        <f t="shared" si="0"/>
        <v>51142</v>
      </c>
      <c r="E7" s="80">
        <f t="shared" si="1"/>
        <v>0.10563757030696491</v>
      </c>
      <c r="F7" s="12"/>
      <c r="G7" s="20">
        <v>0.501</v>
      </c>
      <c r="H7" s="20">
        <v>0.44400000000000001</v>
      </c>
      <c r="I7" s="12"/>
      <c r="J7" s="18">
        <v>319843</v>
      </c>
      <c r="K7" s="18">
        <v>20000</v>
      </c>
      <c r="L7" s="18">
        <v>277408</v>
      </c>
      <c r="M7" s="18">
        <v>105719</v>
      </c>
      <c r="N7" s="12"/>
      <c r="O7" s="18">
        <v>339843</v>
      </c>
      <c r="P7" s="18">
        <v>383127</v>
      </c>
      <c r="Q7" s="19">
        <f t="shared" si="2"/>
        <v>-43284</v>
      </c>
      <c r="R7" s="10">
        <f t="shared" si="3"/>
        <v>-0.11297559294959635</v>
      </c>
    </row>
    <row r="8" spans="1:18" x14ac:dyDescent="0.25">
      <c r="A8" s="21" t="s">
        <v>36</v>
      </c>
      <c r="B8" s="22">
        <v>1700000</v>
      </c>
      <c r="C8" s="22">
        <v>1635000</v>
      </c>
      <c r="D8" s="23">
        <f t="shared" si="0"/>
        <v>65000</v>
      </c>
      <c r="E8" s="24">
        <f>+D8/C8</f>
        <v>3.9755351681957186E-2</v>
      </c>
      <c r="F8" s="11"/>
      <c r="G8" s="25">
        <v>0</v>
      </c>
      <c r="H8" s="25">
        <v>0</v>
      </c>
      <c r="I8" s="11"/>
      <c r="J8" s="22">
        <v>0</v>
      </c>
      <c r="K8" s="22">
        <v>0</v>
      </c>
      <c r="L8" s="22">
        <v>0</v>
      </c>
      <c r="M8" s="22">
        <v>0</v>
      </c>
      <c r="N8" s="11"/>
      <c r="O8" s="22">
        <v>0</v>
      </c>
      <c r="P8" s="22">
        <v>0</v>
      </c>
      <c r="Q8" s="23">
        <f t="shared" si="2"/>
        <v>0</v>
      </c>
      <c r="R8" s="24">
        <v>0</v>
      </c>
    </row>
    <row r="9" spans="1:18" x14ac:dyDescent="0.25">
      <c r="A9" s="17" t="s">
        <v>24</v>
      </c>
      <c r="B9" s="18">
        <v>644865</v>
      </c>
      <c r="C9" s="18">
        <v>702547</v>
      </c>
      <c r="D9" s="19">
        <f t="shared" si="0"/>
        <v>-57682</v>
      </c>
      <c r="E9" s="10">
        <f t="shared" si="1"/>
        <v>-8.2104115454197366E-2</v>
      </c>
      <c r="F9" s="11"/>
      <c r="G9" s="20">
        <v>1.8680000000000001</v>
      </c>
      <c r="H9" s="20">
        <v>2.1850000000000001</v>
      </c>
      <c r="I9" s="11"/>
      <c r="J9" s="18">
        <v>400806</v>
      </c>
      <c r="K9" s="18">
        <v>244059</v>
      </c>
      <c r="L9" s="18">
        <v>439295</v>
      </c>
      <c r="M9" s="18">
        <v>263252</v>
      </c>
      <c r="N9" s="11"/>
      <c r="O9" s="18">
        <v>644865</v>
      </c>
      <c r="P9" s="18">
        <v>702547</v>
      </c>
      <c r="Q9" s="19">
        <f t="shared" si="2"/>
        <v>-57682</v>
      </c>
      <c r="R9" s="10">
        <f t="shared" si="3"/>
        <v>-8.2104115454197366E-2</v>
      </c>
    </row>
    <row r="10" spans="1:18" x14ac:dyDescent="0.25">
      <c r="A10" s="21" t="s">
        <v>29</v>
      </c>
      <c r="B10" s="22">
        <v>1363924</v>
      </c>
      <c r="C10" s="22">
        <v>1795320</v>
      </c>
      <c r="D10" s="23">
        <f t="shared" si="0"/>
        <v>-431396</v>
      </c>
      <c r="E10" s="29">
        <f t="shared" si="1"/>
        <v>-0.24028919635496737</v>
      </c>
      <c r="F10" s="11"/>
      <c r="G10" s="25">
        <v>0.79900000000000004</v>
      </c>
      <c r="H10" s="25">
        <v>1.673</v>
      </c>
      <c r="I10" s="11"/>
      <c r="J10" s="22">
        <v>501527</v>
      </c>
      <c r="K10" s="22">
        <v>0</v>
      </c>
      <c r="L10" s="22">
        <v>1066044</v>
      </c>
      <c r="M10" s="22">
        <v>0</v>
      </c>
      <c r="N10" s="11"/>
      <c r="O10" s="22">
        <v>501527</v>
      </c>
      <c r="P10" s="22">
        <v>1066044</v>
      </c>
      <c r="Q10" s="23">
        <f t="shared" si="2"/>
        <v>-564517</v>
      </c>
      <c r="R10" s="29">
        <f t="shared" si="3"/>
        <v>-0.52954380869832762</v>
      </c>
    </row>
    <row r="11" spans="1:18" x14ac:dyDescent="0.25">
      <c r="A11" s="26" t="s">
        <v>43</v>
      </c>
      <c r="B11" s="18">
        <v>284820</v>
      </c>
      <c r="C11" s="18">
        <v>301262</v>
      </c>
      <c r="D11" s="19">
        <f t="shared" si="0"/>
        <v>-16442</v>
      </c>
      <c r="E11" s="28">
        <f t="shared" si="1"/>
        <v>-5.4577079087306066E-2</v>
      </c>
      <c r="F11" s="11"/>
      <c r="G11" s="20">
        <v>0</v>
      </c>
      <c r="H11" s="20">
        <v>0</v>
      </c>
      <c r="I11" s="11"/>
      <c r="J11" s="18">
        <v>0</v>
      </c>
      <c r="K11" s="18">
        <v>250000</v>
      </c>
      <c r="L11" s="18">
        <v>0</v>
      </c>
      <c r="M11" s="18">
        <v>301262</v>
      </c>
      <c r="N11" s="11"/>
      <c r="O11" s="18">
        <v>250000</v>
      </c>
      <c r="P11" s="18">
        <v>301262</v>
      </c>
      <c r="Q11" s="19">
        <f t="shared" si="2"/>
        <v>-51262</v>
      </c>
      <c r="R11" s="28">
        <f t="shared" si="3"/>
        <v>-0.17015753729312028</v>
      </c>
    </row>
    <row r="12" spans="1:18" x14ac:dyDescent="0.25">
      <c r="A12" s="21" t="s">
        <v>15</v>
      </c>
      <c r="B12" s="22">
        <v>195000</v>
      </c>
      <c r="C12" s="22">
        <v>195000</v>
      </c>
      <c r="D12" s="23">
        <f t="shared" si="0"/>
        <v>0</v>
      </c>
      <c r="E12" s="63">
        <f t="shared" si="1"/>
        <v>0</v>
      </c>
      <c r="F12" s="11"/>
      <c r="G12" s="25">
        <v>1.278</v>
      </c>
      <c r="H12" s="25">
        <v>1.278</v>
      </c>
      <c r="I12" s="11"/>
      <c r="J12" s="22">
        <v>195000</v>
      </c>
      <c r="K12" s="22">
        <v>0</v>
      </c>
      <c r="L12" s="22">
        <v>195000</v>
      </c>
      <c r="M12" s="22">
        <v>0</v>
      </c>
      <c r="N12" s="11"/>
      <c r="O12" s="22">
        <v>195000</v>
      </c>
      <c r="P12" s="22">
        <v>195000</v>
      </c>
      <c r="Q12" s="23">
        <f t="shared" si="2"/>
        <v>0</v>
      </c>
      <c r="R12" s="24">
        <f t="shared" si="3"/>
        <v>0</v>
      </c>
    </row>
    <row r="13" spans="1:18" x14ac:dyDescent="0.25">
      <c r="A13" s="17" t="s">
        <v>5</v>
      </c>
      <c r="B13" s="18">
        <v>569873</v>
      </c>
      <c r="C13" s="18">
        <v>672974</v>
      </c>
      <c r="D13" s="19">
        <f t="shared" si="0"/>
        <v>-103101</v>
      </c>
      <c r="E13" s="28">
        <f t="shared" si="1"/>
        <v>-0.15320205535429304</v>
      </c>
      <c r="F13" s="11"/>
      <c r="G13" s="20">
        <v>1.403</v>
      </c>
      <c r="H13" s="20">
        <v>1.8180000000000001</v>
      </c>
      <c r="I13" s="11"/>
      <c r="J13" s="18">
        <v>441573</v>
      </c>
      <c r="K13" s="18">
        <v>22000</v>
      </c>
      <c r="L13" s="18">
        <v>661974</v>
      </c>
      <c r="M13" s="18">
        <v>31000</v>
      </c>
      <c r="N13" s="11"/>
      <c r="O13" s="18">
        <v>463573</v>
      </c>
      <c r="P13" s="18">
        <v>692974</v>
      </c>
      <c r="Q13" s="19">
        <f t="shared" si="2"/>
        <v>-229401</v>
      </c>
      <c r="R13" s="28">
        <f t="shared" si="3"/>
        <v>-0.33103839393685763</v>
      </c>
    </row>
    <row r="14" spans="1:18" x14ac:dyDescent="0.25">
      <c r="A14" s="21" t="s">
        <v>44</v>
      </c>
      <c r="B14" s="22">
        <v>7600547</v>
      </c>
      <c r="C14" s="22">
        <v>7233800</v>
      </c>
      <c r="D14" s="23">
        <f t="shared" si="0"/>
        <v>366747</v>
      </c>
      <c r="E14" s="24">
        <f t="shared" si="1"/>
        <v>5.0699079322071385E-2</v>
      </c>
      <c r="F14" s="11"/>
      <c r="G14" s="25">
        <v>2</v>
      </c>
      <c r="H14" s="25">
        <v>2</v>
      </c>
      <c r="I14" s="11"/>
      <c r="J14" s="22">
        <v>4200000</v>
      </c>
      <c r="K14" s="22">
        <v>1277862</v>
      </c>
      <c r="L14" s="22">
        <v>4000000</v>
      </c>
      <c r="M14" s="22">
        <v>1569383</v>
      </c>
      <c r="N14" s="11"/>
      <c r="O14" s="22">
        <v>5477862</v>
      </c>
      <c r="P14" s="22">
        <v>5569383</v>
      </c>
      <c r="Q14" s="23">
        <f t="shared" si="2"/>
        <v>-91521</v>
      </c>
      <c r="R14" s="81">
        <f t="shared" si="3"/>
        <v>-1.6432879548775869E-2</v>
      </c>
    </row>
    <row r="15" spans="1:18" x14ac:dyDescent="0.25">
      <c r="A15" s="17" t="s">
        <v>37</v>
      </c>
      <c r="B15" s="18">
        <v>1648595</v>
      </c>
      <c r="C15" s="18">
        <v>1616174</v>
      </c>
      <c r="D15" s="19">
        <f t="shared" si="0"/>
        <v>32421</v>
      </c>
      <c r="E15" s="27">
        <f t="shared" si="1"/>
        <v>2.006034003764446E-2</v>
      </c>
      <c r="F15" s="11"/>
      <c r="G15" s="20">
        <v>0.60599999999999998</v>
      </c>
      <c r="H15" s="20">
        <v>1.623</v>
      </c>
      <c r="I15" s="11"/>
      <c r="J15" s="18">
        <v>1350478</v>
      </c>
      <c r="K15" s="18">
        <v>120000</v>
      </c>
      <c r="L15" s="18">
        <v>1232521</v>
      </c>
      <c r="M15" s="18">
        <v>130000</v>
      </c>
      <c r="N15" s="11"/>
      <c r="O15" s="18">
        <v>1470478</v>
      </c>
      <c r="P15" s="18">
        <v>1362521</v>
      </c>
      <c r="Q15" s="19">
        <f t="shared" si="2"/>
        <v>107957</v>
      </c>
      <c r="R15" s="79">
        <f t="shared" si="3"/>
        <v>7.9233274202746229E-2</v>
      </c>
    </row>
    <row r="16" spans="1:18" x14ac:dyDescent="0.25">
      <c r="A16" s="21" t="s">
        <v>25</v>
      </c>
      <c r="B16" s="22">
        <v>3648751</v>
      </c>
      <c r="C16" s="22">
        <v>3647787</v>
      </c>
      <c r="D16" s="23">
        <f t="shared" si="0"/>
        <v>964</v>
      </c>
      <c r="E16" s="24">
        <f t="shared" si="1"/>
        <v>2.6426981619266697E-4</v>
      </c>
      <c r="F16" s="11"/>
      <c r="G16" s="25">
        <v>0</v>
      </c>
      <c r="H16" s="25">
        <v>0</v>
      </c>
      <c r="I16" s="11"/>
      <c r="J16" s="22">
        <v>0</v>
      </c>
      <c r="K16" s="22">
        <v>2348487</v>
      </c>
      <c r="L16" s="22">
        <v>0</v>
      </c>
      <c r="M16" s="22">
        <v>2751007</v>
      </c>
      <c r="N16" s="11"/>
      <c r="O16" s="22">
        <v>2348487</v>
      </c>
      <c r="P16" s="22">
        <v>2751007</v>
      </c>
      <c r="Q16" s="23">
        <f t="shared" si="2"/>
        <v>-402520</v>
      </c>
      <c r="R16" s="81">
        <f t="shared" si="3"/>
        <v>-0.14631733034485189</v>
      </c>
    </row>
    <row r="17" spans="1:18" x14ac:dyDescent="0.25">
      <c r="A17" s="17" t="s">
        <v>6</v>
      </c>
      <c r="B17" s="18">
        <v>330096</v>
      </c>
      <c r="C17" s="18">
        <v>333164</v>
      </c>
      <c r="D17" s="19">
        <f t="shared" si="0"/>
        <v>-3068</v>
      </c>
      <c r="E17" s="28">
        <f t="shared" si="1"/>
        <v>-9.208678008428282E-3</v>
      </c>
      <c r="F17" s="12"/>
      <c r="G17" s="20">
        <v>1.33</v>
      </c>
      <c r="H17" s="20">
        <v>1.4</v>
      </c>
      <c r="I17" s="12"/>
      <c r="J17" s="18">
        <v>165156</v>
      </c>
      <c r="K17" s="18">
        <v>164940</v>
      </c>
      <c r="L17" s="18">
        <v>171264</v>
      </c>
      <c r="M17" s="18">
        <v>162330</v>
      </c>
      <c r="N17" s="12"/>
      <c r="O17" s="18">
        <v>330096</v>
      </c>
      <c r="P17" s="18">
        <v>333594</v>
      </c>
      <c r="Q17" s="19">
        <f t="shared" si="2"/>
        <v>-3498</v>
      </c>
      <c r="R17" s="28">
        <f t="shared" si="3"/>
        <v>-1.0485800104318424E-2</v>
      </c>
    </row>
    <row r="18" spans="1:18" x14ac:dyDescent="0.25">
      <c r="A18" s="21" t="s">
        <v>26</v>
      </c>
      <c r="B18" s="22">
        <v>1758519</v>
      </c>
      <c r="C18" s="22">
        <v>1761372</v>
      </c>
      <c r="D18" s="23">
        <f t="shared" si="0"/>
        <v>-2853</v>
      </c>
      <c r="E18" s="81">
        <f t="shared" si="1"/>
        <v>-1.6197600506877594E-3</v>
      </c>
      <c r="F18" s="11"/>
      <c r="G18" s="25">
        <v>0</v>
      </c>
      <c r="H18" s="25">
        <v>0</v>
      </c>
      <c r="I18" s="11"/>
      <c r="J18" s="22">
        <v>0</v>
      </c>
      <c r="K18" s="22">
        <v>1574732</v>
      </c>
      <c r="L18" s="22">
        <v>0</v>
      </c>
      <c r="M18" s="22">
        <v>1706725</v>
      </c>
      <c r="N18" s="11"/>
      <c r="O18" s="22">
        <v>1574732</v>
      </c>
      <c r="P18" s="22">
        <v>1706725</v>
      </c>
      <c r="Q18" s="23">
        <f t="shared" si="2"/>
        <v>-131993</v>
      </c>
      <c r="R18" s="81">
        <f t="shared" si="3"/>
        <v>-7.7337005082834087E-2</v>
      </c>
    </row>
    <row r="19" spans="1:18" x14ac:dyDescent="0.25">
      <c r="A19" s="26" t="s">
        <v>7</v>
      </c>
      <c r="B19" s="18">
        <v>431276</v>
      </c>
      <c r="C19" s="18">
        <v>431276</v>
      </c>
      <c r="D19" s="19">
        <f t="shared" si="0"/>
        <v>0</v>
      </c>
      <c r="E19" s="27">
        <f t="shared" si="1"/>
        <v>0</v>
      </c>
      <c r="F19" s="11"/>
      <c r="G19" s="20">
        <v>1.75</v>
      </c>
      <c r="H19" s="20">
        <v>1.75</v>
      </c>
      <c r="I19" s="11"/>
      <c r="J19" s="18">
        <v>363313.61</v>
      </c>
      <c r="K19" s="18">
        <v>6000</v>
      </c>
      <c r="L19" s="18">
        <v>369158</v>
      </c>
      <c r="M19" s="18">
        <v>6000</v>
      </c>
      <c r="N19" s="11"/>
      <c r="O19" s="18">
        <v>369314</v>
      </c>
      <c r="P19" s="18">
        <v>375158</v>
      </c>
      <c r="Q19" s="19">
        <f t="shared" si="2"/>
        <v>-5844</v>
      </c>
      <c r="R19" s="28">
        <f t="shared" si="3"/>
        <v>-1.5577436706667591E-2</v>
      </c>
    </row>
    <row r="20" spans="1:18" x14ac:dyDescent="0.25">
      <c r="A20" s="21" t="s">
        <v>8</v>
      </c>
      <c r="B20" s="22">
        <v>1484000</v>
      </c>
      <c r="C20" s="22">
        <v>1514000</v>
      </c>
      <c r="D20" s="23">
        <f t="shared" si="0"/>
        <v>-30000</v>
      </c>
      <c r="E20" s="81">
        <f t="shared" si="1"/>
        <v>-1.9815059445178335E-2</v>
      </c>
      <c r="F20" s="11"/>
      <c r="G20" s="25">
        <v>0</v>
      </c>
      <c r="H20" s="25">
        <v>0</v>
      </c>
      <c r="I20" s="11"/>
      <c r="J20" s="22">
        <v>0</v>
      </c>
      <c r="K20" s="22">
        <v>1236250</v>
      </c>
      <c r="L20" s="22">
        <v>0</v>
      </c>
      <c r="M20" s="22">
        <v>1270000</v>
      </c>
      <c r="N20" s="11"/>
      <c r="O20" s="22">
        <v>1236250</v>
      </c>
      <c r="P20" s="22">
        <v>1270000</v>
      </c>
      <c r="Q20" s="23">
        <f t="shared" si="2"/>
        <v>-33750</v>
      </c>
      <c r="R20" s="81">
        <f t="shared" si="3"/>
        <v>-2.6574803149606301E-2</v>
      </c>
    </row>
    <row r="21" spans="1:18" x14ac:dyDescent="0.25">
      <c r="A21" s="26" t="s">
        <v>9</v>
      </c>
      <c r="B21" s="18">
        <v>1480262</v>
      </c>
      <c r="C21" s="18">
        <v>1584657</v>
      </c>
      <c r="D21" s="19">
        <f t="shared" si="0"/>
        <v>-104395</v>
      </c>
      <c r="E21" s="28">
        <f t="shared" si="1"/>
        <v>-6.5878609692823109E-2</v>
      </c>
      <c r="F21" s="11"/>
      <c r="G21" s="20">
        <v>0.68799999999999994</v>
      </c>
      <c r="H21" s="20">
        <v>0.46650000000000003</v>
      </c>
      <c r="I21" s="11"/>
      <c r="J21" s="18">
        <v>1489206</v>
      </c>
      <c r="K21" s="18">
        <v>24000</v>
      </c>
      <c r="L21" s="18">
        <v>1131716</v>
      </c>
      <c r="M21" s="18">
        <v>28000</v>
      </c>
      <c r="N21" s="11"/>
      <c r="O21" s="18">
        <v>1513206</v>
      </c>
      <c r="P21" s="18">
        <v>1159716</v>
      </c>
      <c r="Q21" s="19">
        <f t="shared" si="2"/>
        <v>353490</v>
      </c>
      <c r="R21" s="27">
        <f t="shared" si="3"/>
        <v>0.30480738387674222</v>
      </c>
    </row>
    <row r="22" spans="1:18" x14ac:dyDescent="0.25">
      <c r="A22" s="13" t="s">
        <v>10</v>
      </c>
      <c r="B22" s="14">
        <v>3350630</v>
      </c>
      <c r="C22" s="14">
        <v>3262245</v>
      </c>
      <c r="D22" s="15">
        <f t="shared" si="0"/>
        <v>88385</v>
      </c>
      <c r="E22" s="59">
        <f t="shared" si="1"/>
        <v>2.7093305377125263E-2</v>
      </c>
      <c r="F22" s="11"/>
      <c r="G22" s="16">
        <v>1.1937</v>
      </c>
      <c r="H22" s="16">
        <v>1.1372</v>
      </c>
      <c r="I22" s="11"/>
      <c r="J22" s="14">
        <v>3048400</v>
      </c>
      <c r="K22" s="14">
        <v>46177</v>
      </c>
      <c r="L22" s="14">
        <v>3048398</v>
      </c>
      <c r="M22" s="14">
        <v>58485</v>
      </c>
      <c r="N22" s="11"/>
      <c r="O22" s="14">
        <v>3094577</v>
      </c>
      <c r="P22" s="14">
        <v>3106883</v>
      </c>
      <c r="Q22" s="15">
        <f t="shared" si="2"/>
        <v>-12306</v>
      </c>
      <c r="R22" s="83">
        <f t="shared" si="3"/>
        <v>-3.9608829814318722E-3</v>
      </c>
    </row>
    <row r="23" spans="1:18" x14ac:dyDescent="0.25">
      <c r="A23" s="17" t="s">
        <v>11</v>
      </c>
      <c r="B23" s="18">
        <v>3473400</v>
      </c>
      <c r="C23" s="18">
        <v>3696958</v>
      </c>
      <c r="D23" s="19">
        <f t="shared" si="0"/>
        <v>-223558</v>
      </c>
      <c r="E23" s="28">
        <f>+D23/C23</f>
        <v>-6.047079788301625E-2</v>
      </c>
      <c r="F23" s="11"/>
      <c r="G23" s="20">
        <v>1.4430000000000001</v>
      </c>
      <c r="H23" s="20">
        <v>1.5609999999999999</v>
      </c>
      <c r="I23" s="11"/>
      <c r="J23" s="18">
        <v>2939526</v>
      </c>
      <c r="K23" s="18">
        <v>200000</v>
      </c>
      <c r="L23" s="18">
        <v>2993045</v>
      </c>
      <c r="M23" s="18">
        <v>325000</v>
      </c>
      <c r="N23" s="11"/>
      <c r="O23" s="18">
        <v>3139526</v>
      </c>
      <c r="P23" s="18">
        <v>3318045</v>
      </c>
      <c r="Q23" s="19">
        <f t="shared" si="2"/>
        <v>-178519</v>
      </c>
      <c r="R23" s="28">
        <f t="shared" si="3"/>
        <v>-5.3802465005748867E-2</v>
      </c>
    </row>
    <row r="24" spans="1:18" x14ac:dyDescent="0.25">
      <c r="A24" s="13" t="s">
        <v>27</v>
      </c>
      <c r="B24" s="14">
        <v>450728</v>
      </c>
      <c r="C24" s="14">
        <v>517860</v>
      </c>
      <c r="D24" s="15">
        <f t="shared" si="0"/>
        <v>-67132</v>
      </c>
      <c r="E24" s="82">
        <f t="shared" si="1"/>
        <v>-0.1296334916772873</v>
      </c>
      <c r="F24" s="11"/>
      <c r="G24" s="16">
        <v>1</v>
      </c>
      <c r="H24" s="16">
        <v>1</v>
      </c>
      <c r="I24" s="11"/>
      <c r="J24" s="14">
        <v>348254</v>
      </c>
      <c r="K24" s="14">
        <v>102474</v>
      </c>
      <c r="L24" s="14">
        <v>389936</v>
      </c>
      <c r="M24" s="14">
        <v>127924</v>
      </c>
      <c r="N24" s="11"/>
      <c r="O24" s="14">
        <v>450728</v>
      </c>
      <c r="P24" s="14">
        <v>517860</v>
      </c>
      <c r="Q24" s="15">
        <f t="shared" si="2"/>
        <v>-67132</v>
      </c>
      <c r="R24" s="82">
        <f t="shared" si="3"/>
        <v>-0.1296334916772873</v>
      </c>
    </row>
    <row r="25" spans="1:18" x14ac:dyDescent="0.25">
      <c r="A25" s="17" t="s">
        <v>12</v>
      </c>
      <c r="B25" s="18">
        <v>355181</v>
      </c>
      <c r="C25" s="18">
        <v>304054</v>
      </c>
      <c r="D25" s="19">
        <f t="shared" si="0"/>
        <v>51127</v>
      </c>
      <c r="E25" s="80">
        <f t="shared" si="1"/>
        <v>0.16815105211574261</v>
      </c>
      <c r="F25" s="12"/>
      <c r="G25" s="20">
        <v>1.675</v>
      </c>
      <c r="H25" s="20">
        <v>1.7450000000000001</v>
      </c>
      <c r="I25" s="12"/>
      <c r="J25" s="18">
        <v>234500</v>
      </c>
      <c r="K25" s="18">
        <v>0</v>
      </c>
      <c r="L25" s="18">
        <v>234500</v>
      </c>
      <c r="M25" s="18">
        <v>0</v>
      </c>
      <c r="N25" s="12"/>
      <c r="O25" s="18">
        <v>234500</v>
      </c>
      <c r="P25" s="18">
        <v>234500</v>
      </c>
      <c r="Q25" s="19">
        <f t="shared" si="2"/>
        <v>0</v>
      </c>
      <c r="R25" s="61">
        <f t="shared" si="3"/>
        <v>0</v>
      </c>
    </row>
    <row r="26" spans="1:18" x14ac:dyDescent="0.25">
      <c r="A26" s="21" t="s">
        <v>13</v>
      </c>
      <c r="B26" s="64">
        <v>347208</v>
      </c>
      <c r="C26" s="64">
        <v>336808</v>
      </c>
      <c r="D26" s="23">
        <f t="shared" si="0"/>
        <v>10400</v>
      </c>
      <c r="E26" s="63">
        <f t="shared" si="1"/>
        <v>3.0878126410299044E-2</v>
      </c>
      <c r="F26" s="11"/>
      <c r="G26" s="25">
        <v>2.1669999999999998</v>
      </c>
      <c r="H26" s="25">
        <v>2.048</v>
      </c>
      <c r="I26" s="11"/>
      <c r="J26" s="22">
        <v>310675</v>
      </c>
      <c r="K26" s="22">
        <v>0</v>
      </c>
      <c r="L26" s="22">
        <v>310381</v>
      </c>
      <c r="M26" s="22">
        <v>0</v>
      </c>
      <c r="N26" s="11"/>
      <c r="O26" s="22">
        <v>310675</v>
      </c>
      <c r="P26" s="22">
        <v>310381</v>
      </c>
      <c r="Q26" s="23">
        <f t="shared" si="2"/>
        <v>294</v>
      </c>
      <c r="R26" s="62">
        <f t="shared" si="3"/>
        <v>9.47222929238581E-4</v>
      </c>
    </row>
    <row r="27" spans="1:18" s="8" customFormat="1" x14ac:dyDescent="0.25">
      <c r="A27" s="43" t="s">
        <v>14</v>
      </c>
      <c r="B27" s="44">
        <f>SUM(B4:B26)</f>
        <v>36993269</v>
      </c>
      <c r="C27" s="44">
        <f>SUM(C4:C26)</f>
        <v>37391993</v>
      </c>
      <c r="D27" s="45">
        <f t="shared" si="0"/>
        <v>-398724</v>
      </c>
      <c r="E27" s="85">
        <f t="shared" si="1"/>
        <v>-1.0663352445535599E-2</v>
      </c>
      <c r="F27" s="7"/>
      <c r="G27" s="49"/>
      <c r="H27" s="50"/>
      <c r="I27" s="7"/>
      <c r="J27" s="42">
        <f>SUM(J4:J26)</f>
        <v>17225440.609999999</v>
      </c>
      <c r="K27" s="42">
        <f>SUM(K4:K26)</f>
        <v>11725319</v>
      </c>
      <c r="L27" s="53">
        <f>SUM(L4:L26)</f>
        <v>17407665</v>
      </c>
      <c r="M27" s="53">
        <f>SUM(M4:M26)</f>
        <v>12974534</v>
      </c>
      <c r="N27" s="7"/>
      <c r="O27" s="51">
        <f>SUM(O4:O26)</f>
        <v>28950760</v>
      </c>
      <c r="P27" s="51">
        <f>SUM(P4:P26)</f>
        <v>30382199</v>
      </c>
      <c r="Q27" s="51">
        <f t="shared" si="2"/>
        <v>-1431439</v>
      </c>
      <c r="R27" s="65">
        <f t="shared" si="3"/>
        <v>-4.7114397479919079E-2</v>
      </c>
    </row>
    <row r="28" spans="1:18" ht="18.75" x14ac:dyDescent="0.3">
      <c r="A28" s="66"/>
    </row>
    <row r="29" spans="1:18" x14ac:dyDescent="0.25">
      <c r="A29" s="84"/>
      <c r="B29" s="55"/>
      <c r="C29" s="55"/>
      <c r="D29" s="55"/>
      <c r="E29" s="30"/>
      <c r="F29" s="30"/>
      <c r="G29" s="31"/>
    </row>
    <row r="36" spans="7:15" x14ac:dyDescent="0.25">
      <c r="H36" s="6"/>
    </row>
    <row r="37" spans="7:15" ht="21" x14ac:dyDescent="0.35">
      <c r="G37" s="73" t="s">
        <v>28</v>
      </c>
      <c r="H37" s="73"/>
      <c r="I37" s="73"/>
      <c r="J37" s="73"/>
      <c r="K37" s="73"/>
      <c r="L37" s="73"/>
      <c r="M37" s="60"/>
      <c r="N37" s="60"/>
      <c r="O37" s="60"/>
    </row>
    <row r="38" spans="7:15" x14ac:dyDescent="0.25">
      <c r="H38" s="60"/>
      <c r="I38" s="60"/>
      <c r="J38" s="60"/>
      <c r="K38" s="60"/>
      <c r="L38" s="60"/>
      <c r="M38" s="60"/>
      <c r="N38" s="60"/>
      <c r="O38" s="60"/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State Of Wyoming</cp:lastModifiedBy>
  <cp:lastPrinted>2020-10-22T13:24:37Z</cp:lastPrinted>
  <dcterms:created xsi:type="dcterms:W3CDTF">2013-08-21T19:33:51Z</dcterms:created>
  <dcterms:modified xsi:type="dcterms:W3CDTF">2022-01-03T19:30:46Z</dcterms:modified>
</cp:coreProperties>
</file>