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85" windowHeight="8385"/>
  </bookViews>
  <sheets>
    <sheet name="Wyoming_State_Library (2)" sheetId="1" r:id="rId1"/>
  </sheets>
  <calcPr calcId="145621"/>
</workbook>
</file>

<file path=xl/calcChain.xml><?xml version="1.0" encoding="utf-8"?>
<calcChain xmlns="http://schemas.openxmlformats.org/spreadsheetml/2006/main">
  <c r="K27" i="1" l="1"/>
  <c r="J27" i="1"/>
  <c r="P27" i="1" l="1"/>
  <c r="L27" i="1"/>
  <c r="C27" i="1"/>
  <c r="B27" i="1" l="1"/>
  <c r="O27" i="1"/>
  <c r="M27" i="1"/>
  <c r="Q27" i="1" l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<sst xmlns="http://schemas.openxmlformats.org/spreadsheetml/2006/main" count="52" uniqueCount="50">
  <si>
    <t>County</t>
  </si>
  <si>
    <t>$ +/-</t>
  </si>
  <si>
    <t>% +/-</t>
  </si>
  <si>
    <t>Albany</t>
  </si>
  <si>
    <t>Campbell</t>
  </si>
  <si>
    <t>Carbon</t>
  </si>
  <si>
    <t>Converse</t>
  </si>
  <si>
    <t>Johnson</t>
  </si>
  <si>
    <t>Laramie</t>
  </si>
  <si>
    <t>Niobrara</t>
  </si>
  <si>
    <t>Platte</t>
  </si>
  <si>
    <t>Sheridan</t>
  </si>
  <si>
    <t>Sublette</t>
  </si>
  <si>
    <t>Sweetwater</t>
  </si>
  <si>
    <t>Teton</t>
  </si>
  <si>
    <t>Washakie</t>
  </si>
  <si>
    <t>Weston</t>
  </si>
  <si>
    <t>STATE</t>
  </si>
  <si>
    <t>Hot Springs</t>
  </si>
  <si>
    <t>FY16 Budget</t>
  </si>
  <si>
    <t>FY16 mills</t>
  </si>
  <si>
    <t>FY16 mill funds</t>
  </si>
  <si>
    <t>Total FY16 local</t>
  </si>
  <si>
    <t>Overall Budget Comparison</t>
  </si>
  <si>
    <r>
      <rPr>
        <b/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7030A0"/>
        <rFont val="Calibri"/>
        <family val="2"/>
        <scheme val="minor"/>
      </rPr>
      <t xml:space="preserve"> Budget Change</t>
    </r>
  </si>
  <si>
    <t>Total Local Funds Comparison</t>
  </si>
  <si>
    <t>Change in Local Funds</t>
  </si>
  <si>
    <r>
      <t xml:space="preserve">   </t>
    </r>
    <r>
      <rPr>
        <b/>
        <sz val="11"/>
        <color theme="3" tint="-0.249977111117893"/>
        <rFont val="Calibri"/>
        <family val="2"/>
        <scheme val="minor"/>
      </rPr>
      <t xml:space="preserve">  Mill Comparison</t>
    </r>
  </si>
  <si>
    <t>Wyoming County Library Budgets, FY17</t>
  </si>
  <si>
    <t>FY17 Budget</t>
  </si>
  <si>
    <t>FY17 mills</t>
  </si>
  <si>
    <t>FY17 mill funds</t>
  </si>
  <si>
    <t>Big Horn</t>
  </si>
  <si>
    <t>Lincoln</t>
  </si>
  <si>
    <t>Goshen*</t>
  </si>
  <si>
    <t>FY17 other local gov't</t>
  </si>
  <si>
    <t>FY16 other local gov't</t>
  </si>
  <si>
    <t xml:space="preserve">Total FY17 local </t>
  </si>
  <si>
    <t>Mill Funds vs Other Local Government Funds</t>
  </si>
  <si>
    <t>Crook**</t>
  </si>
  <si>
    <t>Uinta**</t>
  </si>
  <si>
    <r>
      <rPr>
        <b/>
        <sz val="11"/>
        <color theme="1"/>
        <rFont val="Calibri"/>
        <family val="2"/>
        <scheme val="minor"/>
      </rPr>
      <t>*Goshen:</t>
    </r>
    <r>
      <rPr>
        <sz val="11"/>
        <color theme="1"/>
        <rFont val="Calibri"/>
        <family val="2"/>
        <scheme val="minor"/>
      </rPr>
      <t xml:space="preserve"> Includes $32,936 of carryover funds</t>
    </r>
  </si>
  <si>
    <r>
      <rPr>
        <b/>
        <sz val="11"/>
        <color theme="1"/>
        <rFont val="Calibri"/>
        <family val="2"/>
        <scheme val="minor"/>
      </rPr>
      <t>**Crook &amp; Uinta:</t>
    </r>
    <r>
      <rPr>
        <sz val="11"/>
        <color theme="1"/>
        <rFont val="Calibri"/>
        <family val="2"/>
        <scheme val="minor"/>
      </rPr>
      <t xml:space="preserve"> Amended FY2016. Including cash reserve, the FY2016 budget totaled $772,921 and $903,247, respectively. FY2017 figures include cash reserve.</t>
    </r>
  </si>
  <si>
    <r>
      <rPr>
        <b/>
        <sz val="11"/>
        <color theme="1"/>
        <rFont val="Calibri"/>
        <family val="2"/>
        <scheme val="minor"/>
      </rPr>
      <t>***Natrona:</t>
    </r>
    <r>
      <rPr>
        <sz val="11"/>
        <color theme="1"/>
        <rFont val="Calibri"/>
        <family val="2"/>
        <scheme val="minor"/>
      </rPr>
      <t xml:space="preserve"> Amended FY2016. Including carryover funds, the FY2016 budget totaled $3,079,907. The FY2017 figure includes carryover funds.</t>
    </r>
  </si>
  <si>
    <t>Fremont****</t>
  </si>
  <si>
    <r>
      <rPr>
        <b/>
        <sz val="11"/>
        <color theme="1"/>
        <rFont val="Calibri"/>
        <family val="2"/>
        <scheme val="minor"/>
      </rPr>
      <t>****Fremont:</t>
    </r>
    <r>
      <rPr>
        <sz val="11"/>
        <color theme="1"/>
        <rFont val="Calibri"/>
        <family val="2"/>
        <scheme val="minor"/>
      </rPr>
      <t xml:space="preserve"> FY total includes $650,000 cash reserves</t>
    </r>
  </si>
  <si>
    <r>
      <rPr>
        <b/>
        <sz val="11"/>
        <color theme="1"/>
        <rFont val="Calibri"/>
        <family val="2"/>
        <scheme val="minor"/>
      </rPr>
      <t>*****Park:</t>
    </r>
    <r>
      <rPr>
        <sz val="11"/>
        <color theme="1"/>
        <rFont val="Calibri"/>
        <family val="2"/>
        <scheme val="minor"/>
      </rPr>
      <t xml:space="preserve"> Amended budget for FY16 and FY17</t>
    </r>
  </si>
  <si>
    <t>Note: Numbers are reported by the individual county libraries. Any questions about these numbers should be directed to the county libraries.</t>
  </si>
  <si>
    <t>Natrona***</t>
  </si>
  <si>
    <t>Park*****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</si>
</sst>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Microsoft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Microsoft Sans Serif"/>
      <family val="2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0"/>
      <color rgb="FFFF0000"/>
      <name val="Microsoft Sans Serif"/>
      <family val="2"/>
    </font>
    <font>
      <b/>
      <sz val="11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6" fontId="0" fillId="0" borderId="0" xfId="0" applyNumberFormat="1"/>
    <xf numFmtId="10" fontId="18" fillId="33" borderId="10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18" fillId="0" borderId="0" xfId="0" applyFont="1"/>
    <xf numFmtId="166" fontId="0" fillId="0" borderId="0" xfId="0" applyNumberFormat="1"/>
    <xf numFmtId="10" fontId="21" fillId="34" borderId="10" xfId="6" applyNumberFormat="1" applyFont="1" applyFill="1" applyBorder="1"/>
    <xf numFmtId="0" fontId="0" fillId="0" borderId="0" xfId="0" applyFill="1"/>
    <xf numFmtId="10" fontId="22" fillId="35" borderId="13" xfId="6" applyNumberFormat="1" applyFont="1" applyFill="1" applyBorder="1"/>
    <xf numFmtId="10" fontId="23" fillId="36" borderId="10" xfId="0" applyNumberFormat="1" applyFont="1" applyFill="1" applyBorder="1"/>
    <xf numFmtId="10" fontId="22" fillId="35" borderId="14" xfId="6" applyNumberFormat="1" applyFont="1" applyFill="1" applyBorder="1"/>
    <xf numFmtId="10" fontId="22" fillId="35" borderId="14" xfId="7" applyNumberFormat="1" applyFont="1" applyFill="1" applyBorder="1"/>
    <xf numFmtId="0" fontId="24" fillId="0" borderId="10" xfId="0" applyFont="1" applyFill="1" applyBorder="1"/>
    <xf numFmtId="165" fontId="22" fillId="0" borderId="10" xfId="0" applyNumberFormat="1" applyFont="1" applyFill="1" applyBorder="1"/>
    <xf numFmtId="6" fontId="22" fillId="0" borderId="10" xfId="0" applyNumberFormat="1" applyFont="1" applyFill="1" applyBorder="1"/>
    <xf numFmtId="167" fontId="22" fillId="0" borderId="10" xfId="0" applyNumberFormat="1" applyFont="1" applyFill="1" applyBorder="1"/>
    <xf numFmtId="0" fontId="24" fillId="36" borderId="10" xfId="0" applyFont="1" applyFill="1" applyBorder="1"/>
    <xf numFmtId="165" fontId="22" fillId="36" borderId="10" xfId="0" applyNumberFormat="1" applyFont="1" applyFill="1" applyBorder="1"/>
    <xf numFmtId="6" fontId="22" fillId="36" borderId="10" xfId="0" applyNumberFormat="1" applyFont="1" applyFill="1" applyBorder="1"/>
    <xf numFmtId="167" fontId="22" fillId="36" borderId="10" xfId="0" applyNumberFormat="1" applyFont="1" applyFill="1" applyBorder="1"/>
    <xf numFmtId="0" fontId="24" fillId="0" borderId="10" xfId="0" applyFont="1" applyBorder="1"/>
    <xf numFmtId="165" fontId="22" fillId="0" borderId="10" xfId="0" applyNumberFormat="1" applyFont="1" applyBorder="1"/>
    <xf numFmtId="6" fontId="22" fillId="0" borderId="10" xfId="0" applyNumberFormat="1" applyFont="1" applyBorder="1"/>
    <xf numFmtId="10" fontId="22" fillId="0" borderId="10" xfId="0" applyNumberFormat="1" applyFont="1" applyBorder="1"/>
    <xf numFmtId="167" fontId="22" fillId="0" borderId="10" xfId="0" applyNumberFormat="1" applyFont="1" applyBorder="1"/>
    <xf numFmtId="0" fontId="21" fillId="36" borderId="10" xfId="0" applyFont="1" applyFill="1" applyBorder="1"/>
    <xf numFmtId="10" fontId="22" fillId="36" borderId="10" xfId="0" applyNumberFormat="1" applyFont="1" applyFill="1" applyBorder="1"/>
    <xf numFmtId="10" fontId="14" fillId="0" borderId="10" xfId="0" applyNumberFormat="1" applyFont="1" applyBorder="1"/>
    <xf numFmtId="10" fontId="14" fillId="36" borderId="10" xfId="0" applyNumberFormat="1" applyFont="1" applyFill="1" applyBorder="1"/>
    <xf numFmtId="10" fontId="23" fillId="0" borderId="10" xfId="0" applyNumberFormat="1" applyFont="1" applyBorder="1"/>
    <xf numFmtId="10" fontId="0" fillId="36" borderId="10" xfId="0" applyNumberFormat="1" applyFont="1" applyFill="1" applyBorder="1"/>
    <xf numFmtId="0" fontId="14" fillId="0" borderId="0" xfId="0" applyFont="1"/>
    <xf numFmtId="166" fontId="14" fillId="0" borderId="0" xfId="0" applyNumberFormat="1" applyFont="1"/>
    <xf numFmtId="164" fontId="25" fillId="0" borderId="0" xfId="0" applyNumberFormat="1" applyFont="1"/>
    <xf numFmtId="10" fontId="26" fillId="33" borderId="10" xfId="0" applyNumberFormat="1" applyFont="1" applyFill="1" applyBorder="1" applyAlignment="1">
      <alignment horizontal="center"/>
    </xf>
    <xf numFmtId="164" fontId="18" fillId="37" borderId="10" xfId="0" applyNumberFormat="1" applyFont="1" applyFill="1" applyBorder="1" applyAlignment="1">
      <alignment horizontal="center"/>
    </xf>
    <xf numFmtId="166" fontId="27" fillId="0" borderId="0" xfId="0" applyNumberFormat="1" applyFont="1"/>
    <xf numFmtId="0" fontId="29" fillId="0" borderId="0" xfId="0" applyFont="1"/>
    <xf numFmtId="6" fontId="16" fillId="0" borderId="0" xfId="0" applyNumberFormat="1" applyFont="1"/>
    <xf numFmtId="164" fontId="18" fillId="38" borderId="10" xfId="0" applyNumberFormat="1" applyFont="1" applyFill="1" applyBorder="1" applyAlignment="1">
      <alignment horizontal="center"/>
    </xf>
    <xf numFmtId="164" fontId="18" fillId="39" borderId="10" xfId="0" applyNumberFormat="1" applyFont="1" applyFill="1" applyBorder="1" applyAlignment="1">
      <alignment horizontal="center"/>
    </xf>
    <xf numFmtId="10" fontId="30" fillId="0" borderId="0" xfId="0" applyNumberFormat="1" applyFont="1"/>
    <xf numFmtId="0" fontId="31" fillId="0" borderId="0" xfId="0" applyFont="1"/>
    <xf numFmtId="6" fontId="20" fillId="39" borderId="10" xfId="0" applyNumberFormat="1" applyFont="1" applyFill="1" applyBorder="1"/>
    <xf numFmtId="0" fontId="18" fillId="40" borderId="10" xfId="0" applyFont="1" applyFill="1" applyBorder="1"/>
    <xf numFmtId="165" fontId="20" fillId="40" borderId="10" xfId="0" applyNumberFormat="1" applyFont="1" applyFill="1" applyBorder="1"/>
    <xf numFmtId="6" fontId="20" fillId="40" borderId="10" xfId="0" applyNumberFormat="1" applyFont="1" applyFill="1" applyBorder="1"/>
    <xf numFmtId="164" fontId="18" fillId="40" borderId="10" xfId="0" applyNumberFormat="1" applyFont="1" applyFill="1" applyBorder="1" applyAlignment="1">
      <alignment horizontal="center"/>
    </xf>
    <xf numFmtId="6" fontId="18" fillId="40" borderId="10" xfId="0" applyNumberFormat="1" applyFont="1" applyFill="1" applyBorder="1" applyAlignment="1">
      <alignment horizontal="center"/>
    </xf>
    <xf numFmtId="10" fontId="18" fillId="40" borderId="10" xfId="0" applyNumberFormat="1" applyFont="1" applyFill="1" applyBorder="1" applyAlignment="1">
      <alignment horizontal="center"/>
    </xf>
    <xf numFmtId="166" fontId="20" fillId="41" borderId="11" xfId="0" applyNumberFormat="1" applyFont="1" applyFill="1" applyBorder="1"/>
    <xf numFmtId="166" fontId="20" fillId="41" borderId="12" xfId="0" applyNumberFormat="1" applyFont="1" applyFill="1" applyBorder="1"/>
    <xf numFmtId="6" fontId="20" fillId="38" borderId="10" xfId="0" applyNumberFormat="1" applyFont="1" applyFill="1" applyBorder="1"/>
    <xf numFmtId="10" fontId="14" fillId="0" borderId="10" xfId="0" applyNumberFormat="1" applyFont="1" applyFill="1" applyBorder="1"/>
    <xf numFmtId="10" fontId="32" fillId="40" borderId="10" xfId="0" applyNumberFormat="1" applyFont="1" applyFill="1" applyBorder="1"/>
    <xf numFmtId="10" fontId="32" fillId="38" borderId="10" xfId="0" applyNumberFormat="1" applyFont="1" applyFill="1" applyBorder="1"/>
    <xf numFmtId="10" fontId="23" fillId="0" borderId="10" xfId="0" applyNumberFormat="1" applyFont="1" applyFill="1" applyBorder="1"/>
    <xf numFmtId="0" fontId="30" fillId="0" borderId="0" xfId="0" applyFont="1" applyAlignment="1">
      <alignment horizontal="left"/>
    </xf>
    <xf numFmtId="6" fontId="20" fillId="42" borderId="10" xfId="0" applyNumberFormat="1" applyFont="1" applyFill="1" applyBorder="1"/>
    <xf numFmtId="164" fontId="33" fillId="42" borderId="10" xfId="0" applyNumberFormat="1" applyFont="1" applyFill="1" applyBorder="1" applyAlignment="1">
      <alignment horizontal="center"/>
    </xf>
    <xf numFmtId="0" fontId="0" fillId="0" borderId="0" xfId="0" applyFont="1"/>
    <xf numFmtId="0" fontId="19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10" fontId="1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>
      <selection activeCell="J1" sqref="J1"/>
    </sheetView>
  </sheetViews>
  <sheetFormatPr defaultRowHeight="15" x14ac:dyDescent="0.25"/>
  <cols>
    <col min="1" max="1" width="15" customWidth="1"/>
    <col min="2" max="3" width="12.42578125" bestFit="1" customWidth="1"/>
    <col min="4" max="4" width="12.7109375" bestFit="1" customWidth="1"/>
    <col min="5" max="5" width="9.85546875" bestFit="1" customWidth="1"/>
    <col min="6" max="6" width="2.7109375" customWidth="1"/>
    <col min="7" max="7" width="9.85546875" style="6" bestFit="1" customWidth="1"/>
    <col min="8" max="8" width="9.85546875" bestFit="1" customWidth="1"/>
    <col min="9" max="9" width="2.140625" customWidth="1"/>
    <col min="10" max="10" width="14.5703125" bestFit="1" customWidth="1"/>
    <col min="11" max="11" width="20.140625" bestFit="1" customWidth="1"/>
    <col min="12" max="12" width="14.5703125" bestFit="1" customWidth="1"/>
    <col min="13" max="13" width="20.140625" bestFit="1" customWidth="1"/>
    <col min="14" max="14" width="2.7109375" customWidth="1"/>
    <col min="15" max="16" width="16.7109375" customWidth="1"/>
    <col min="17" max="17" width="12.7109375" customWidth="1"/>
    <col min="18" max="18" width="9.85546875" bestFit="1" customWidth="1"/>
  </cols>
  <sheetData>
    <row r="1" spans="1:18" ht="30" customHeight="1" x14ac:dyDescent="0.25">
      <c r="A1" s="62" t="s">
        <v>28</v>
      </c>
      <c r="B1" s="63"/>
      <c r="C1" s="64"/>
      <c r="D1" s="65"/>
      <c r="E1" s="66" t="s">
        <v>47</v>
      </c>
      <c r="F1" s="67"/>
      <c r="G1" s="68"/>
      <c r="H1" s="69"/>
      <c r="I1" s="67"/>
      <c r="J1" s="64"/>
      <c r="K1" s="69"/>
      <c r="L1" s="69"/>
      <c r="M1" s="65"/>
      <c r="N1" s="67"/>
      <c r="O1" s="69"/>
      <c r="P1" s="65"/>
      <c r="Q1" s="67"/>
      <c r="R1" s="69"/>
    </row>
    <row r="2" spans="1:18" x14ac:dyDescent="0.25">
      <c r="A2" s="5"/>
      <c r="B2" s="34" t="s">
        <v>23</v>
      </c>
      <c r="C2" s="34"/>
      <c r="D2" s="39" t="s">
        <v>24</v>
      </c>
      <c r="E2" s="4"/>
      <c r="F2" s="4"/>
      <c r="G2" s="37" t="s">
        <v>27</v>
      </c>
      <c r="H2" s="38"/>
      <c r="I2" s="4"/>
      <c r="J2" s="3"/>
      <c r="K2" s="43" t="s">
        <v>38</v>
      </c>
      <c r="M2" s="1"/>
      <c r="N2" s="4"/>
      <c r="O2" s="58" t="s">
        <v>25</v>
      </c>
      <c r="P2" s="1"/>
      <c r="Q2" s="42" t="s">
        <v>26</v>
      </c>
    </row>
    <row r="3" spans="1:18" x14ac:dyDescent="0.25">
      <c r="A3" s="45" t="s">
        <v>0</v>
      </c>
      <c r="B3" s="48" t="s">
        <v>29</v>
      </c>
      <c r="C3" s="48" t="s">
        <v>19</v>
      </c>
      <c r="D3" s="49" t="s">
        <v>1</v>
      </c>
      <c r="E3" s="50" t="s">
        <v>2</v>
      </c>
      <c r="F3" s="35"/>
      <c r="G3" s="36" t="s">
        <v>30</v>
      </c>
      <c r="H3" s="36" t="s">
        <v>20</v>
      </c>
      <c r="I3" s="2"/>
      <c r="J3" s="41" t="s">
        <v>31</v>
      </c>
      <c r="K3" s="41" t="s">
        <v>35</v>
      </c>
      <c r="L3" s="60" t="s">
        <v>21</v>
      </c>
      <c r="M3" s="60" t="s">
        <v>36</v>
      </c>
      <c r="N3" s="2"/>
      <c r="O3" s="40" t="s">
        <v>37</v>
      </c>
      <c r="P3" s="40" t="s">
        <v>22</v>
      </c>
      <c r="Q3" s="40" t="s">
        <v>1</v>
      </c>
      <c r="R3" s="40" t="s">
        <v>2</v>
      </c>
    </row>
    <row r="4" spans="1:18" x14ac:dyDescent="0.25">
      <c r="A4" s="13" t="s">
        <v>3</v>
      </c>
      <c r="B4" s="14">
        <v>857335</v>
      </c>
      <c r="C4" s="14">
        <v>950770</v>
      </c>
      <c r="D4" s="15">
        <f>+B4-C4</f>
        <v>-93435</v>
      </c>
      <c r="E4" s="54">
        <f>+D4/C4</f>
        <v>-9.8272978743544709E-2</v>
      </c>
      <c r="F4" s="9"/>
      <c r="G4" s="16">
        <v>1.6299999999999999E-2</v>
      </c>
      <c r="H4" s="16">
        <v>1.6299999999999999E-2</v>
      </c>
      <c r="I4" s="9"/>
      <c r="J4" s="14">
        <v>775826</v>
      </c>
      <c r="K4" s="14">
        <v>10535</v>
      </c>
      <c r="L4" s="14">
        <v>950770</v>
      </c>
      <c r="M4" s="14">
        <v>11697</v>
      </c>
      <c r="N4" s="9"/>
      <c r="O4" s="14">
        <v>786361</v>
      </c>
      <c r="P4" s="14">
        <v>962467</v>
      </c>
      <c r="Q4" s="15">
        <f>+O4-P4</f>
        <v>-176106</v>
      </c>
      <c r="R4" s="54">
        <f>+Q4/P4</f>
        <v>-0.18297354610599637</v>
      </c>
    </row>
    <row r="5" spans="1:18" x14ac:dyDescent="0.25">
      <c r="A5" s="17" t="s">
        <v>32</v>
      </c>
      <c r="B5" s="18">
        <v>290946</v>
      </c>
      <c r="C5" s="18">
        <v>315346</v>
      </c>
      <c r="D5" s="19">
        <f t="shared" ref="D5:D27" si="0">+B5-C5</f>
        <v>-24400</v>
      </c>
      <c r="E5" s="10">
        <f t="shared" ref="E5:E27" si="1">+D5/C5</f>
        <v>-7.7375327418137532E-2</v>
      </c>
      <c r="F5" s="11"/>
      <c r="G5" s="20">
        <v>0</v>
      </c>
      <c r="H5" s="20">
        <v>0</v>
      </c>
      <c r="I5" s="11"/>
      <c r="J5" s="18">
        <v>0</v>
      </c>
      <c r="K5" s="18">
        <v>290946</v>
      </c>
      <c r="L5" s="18">
        <v>0</v>
      </c>
      <c r="M5" s="18">
        <v>315346</v>
      </c>
      <c r="N5" s="11"/>
      <c r="O5" s="18">
        <v>290946</v>
      </c>
      <c r="P5" s="18">
        <v>315346</v>
      </c>
      <c r="Q5" s="19">
        <f t="shared" ref="Q5:Q27" si="2">+O5-P5</f>
        <v>-24400</v>
      </c>
      <c r="R5" s="10">
        <f t="shared" ref="R5:R27" si="3">+Q5/P5</f>
        <v>-7.7375327418137532E-2</v>
      </c>
    </row>
    <row r="6" spans="1:18" x14ac:dyDescent="0.25">
      <c r="A6" s="21" t="s">
        <v>4</v>
      </c>
      <c r="B6" s="22">
        <v>3781668</v>
      </c>
      <c r="C6" s="22">
        <v>3905773</v>
      </c>
      <c r="D6" s="23">
        <f t="shared" si="0"/>
        <v>-124105</v>
      </c>
      <c r="E6" s="28">
        <f t="shared" si="1"/>
        <v>-3.1774760079502827E-2</v>
      </c>
      <c r="F6" s="11"/>
      <c r="G6" s="25">
        <v>0</v>
      </c>
      <c r="H6" s="25">
        <v>0</v>
      </c>
      <c r="I6" s="11"/>
      <c r="J6" s="22">
        <v>0</v>
      </c>
      <c r="K6" s="22">
        <v>3672868</v>
      </c>
      <c r="L6" s="22">
        <v>0</v>
      </c>
      <c r="M6" s="22">
        <v>3830673</v>
      </c>
      <c r="N6" s="11"/>
      <c r="O6" s="22">
        <v>3672868</v>
      </c>
      <c r="P6" s="22">
        <v>3830673</v>
      </c>
      <c r="Q6" s="23">
        <f t="shared" si="2"/>
        <v>-157805</v>
      </c>
      <c r="R6" s="30">
        <f t="shared" si="3"/>
        <v>-4.1195111146265943E-2</v>
      </c>
    </row>
    <row r="7" spans="1:18" x14ac:dyDescent="0.25">
      <c r="A7" s="17" t="s">
        <v>5</v>
      </c>
      <c r="B7" s="18">
        <v>407038</v>
      </c>
      <c r="C7" s="18">
        <v>745345</v>
      </c>
      <c r="D7" s="19">
        <f t="shared" si="0"/>
        <v>-338307</v>
      </c>
      <c r="E7" s="10">
        <f t="shared" si="1"/>
        <v>-0.45389316356854881</v>
      </c>
      <c r="F7" s="12"/>
      <c r="G7" s="20">
        <v>0.254</v>
      </c>
      <c r="H7" s="20">
        <v>0.66900000000000004</v>
      </c>
      <c r="I7" s="12"/>
      <c r="J7" s="18">
        <v>257855</v>
      </c>
      <c r="K7" s="18">
        <v>111000</v>
      </c>
      <c r="L7" s="18">
        <v>558295</v>
      </c>
      <c r="M7" s="18">
        <v>0</v>
      </c>
      <c r="N7" s="12"/>
      <c r="O7" s="18">
        <v>368855</v>
      </c>
      <c r="P7" s="18">
        <v>558295</v>
      </c>
      <c r="Q7" s="19">
        <f t="shared" si="2"/>
        <v>-189440</v>
      </c>
      <c r="R7" s="10">
        <f t="shared" si="3"/>
        <v>-0.33931881890398446</v>
      </c>
    </row>
    <row r="8" spans="1:18" x14ac:dyDescent="0.25">
      <c r="A8" s="21" t="s">
        <v>6</v>
      </c>
      <c r="B8" s="22">
        <v>913557</v>
      </c>
      <c r="C8" s="22">
        <v>1103595</v>
      </c>
      <c r="D8" s="23">
        <f t="shared" si="0"/>
        <v>-190038</v>
      </c>
      <c r="E8" s="28">
        <f t="shared" si="1"/>
        <v>-0.17219904040884565</v>
      </c>
      <c r="F8" s="11"/>
      <c r="G8" s="25">
        <v>0</v>
      </c>
      <c r="H8" s="25">
        <v>0</v>
      </c>
      <c r="I8" s="11"/>
      <c r="J8" s="22">
        <v>0</v>
      </c>
      <c r="K8" s="22">
        <v>913557</v>
      </c>
      <c r="L8" s="22">
        <v>0</v>
      </c>
      <c r="M8" s="22">
        <v>890926</v>
      </c>
      <c r="N8" s="11"/>
      <c r="O8" s="22">
        <v>913557</v>
      </c>
      <c r="P8" s="22">
        <v>1103595</v>
      </c>
      <c r="Q8" s="23">
        <f t="shared" si="2"/>
        <v>-190038</v>
      </c>
      <c r="R8" s="28">
        <f t="shared" si="3"/>
        <v>-0.17219904040884565</v>
      </c>
    </row>
    <row r="9" spans="1:18" x14ac:dyDescent="0.25">
      <c r="A9" s="17" t="s">
        <v>39</v>
      </c>
      <c r="B9" s="18">
        <v>702026</v>
      </c>
      <c r="C9" s="18">
        <v>772921.05</v>
      </c>
      <c r="D9" s="19">
        <f t="shared" si="0"/>
        <v>-70895.050000000047</v>
      </c>
      <c r="E9" s="10">
        <f t="shared" si="1"/>
        <v>-9.1723533729609313E-2</v>
      </c>
      <c r="F9" s="11"/>
      <c r="G9" s="20">
        <v>2.3250000000000002</v>
      </c>
      <c r="H9" s="20">
        <v>2.1960000000000002</v>
      </c>
      <c r="I9" s="11"/>
      <c r="J9" s="18">
        <v>433665</v>
      </c>
      <c r="K9" s="18">
        <v>268361</v>
      </c>
      <c r="L9" s="18">
        <v>493924</v>
      </c>
      <c r="M9" s="18">
        <v>125591</v>
      </c>
      <c r="N9" s="11"/>
      <c r="O9" s="18">
        <v>702026</v>
      </c>
      <c r="P9" s="18">
        <v>772921.05</v>
      </c>
      <c r="Q9" s="19">
        <f t="shared" si="2"/>
        <v>-70895.050000000047</v>
      </c>
      <c r="R9" s="10">
        <f t="shared" si="3"/>
        <v>-9.1723533729609313E-2</v>
      </c>
    </row>
    <row r="10" spans="1:18" x14ac:dyDescent="0.25">
      <c r="A10" s="21" t="s">
        <v>44</v>
      </c>
      <c r="B10" s="22">
        <v>2801601</v>
      </c>
      <c r="C10" s="22">
        <v>3005366</v>
      </c>
      <c r="D10" s="23">
        <f t="shared" si="0"/>
        <v>-203765</v>
      </c>
      <c r="E10" s="30">
        <f t="shared" si="1"/>
        <v>-6.7800394361285779E-2</v>
      </c>
      <c r="F10" s="11"/>
      <c r="G10" s="25">
        <v>1.71</v>
      </c>
      <c r="H10" s="25">
        <v>1.972</v>
      </c>
      <c r="I10" s="11"/>
      <c r="J10" s="22">
        <v>1150561</v>
      </c>
      <c r="K10" s="22">
        <v>0</v>
      </c>
      <c r="L10" s="22">
        <v>1887864</v>
      </c>
      <c r="M10" s="22">
        <v>0</v>
      </c>
      <c r="N10" s="11"/>
      <c r="O10" s="22">
        <v>1150561</v>
      </c>
      <c r="P10" s="22">
        <v>1887864</v>
      </c>
      <c r="Q10" s="23">
        <f t="shared" si="2"/>
        <v>-737303</v>
      </c>
      <c r="R10" s="30">
        <f t="shared" si="3"/>
        <v>-0.39054878953144928</v>
      </c>
    </row>
    <row r="11" spans="1:18" x14ac:dyDescent="0.25">
      <c r="A11" s="26" t="s">
        <v>34</v>
      </c>
      <c r="B11" s="18">
        <v>323840</v>
      </c>
      <c r="C11" s="18">
        <v>364687</v>
      </c>
      <c r="D11" s="19">
        <f t="shared" si="0"/>
        <v>-40847</v>
      </c>
      <c r="E11" s="29">
        <f t="shared" si="1"/>
        <v>-0.11200563771124279</v>
      </c>
      <c r="F11" s="11"/>
      <c r="G11" s="20">
        <v>0</v>
      </c>
      <c r="H11" s="20">
        <v>0</v>
      </c>
      <c r="I11" s="11"/>
      <c r="J11" s="18">
        <v>0</v>
      </c>
      <c r="K11" s="18">
        <v>323840</v>
      </c>
      <c r="L11" s="18">
        <v>0</v>
      </c>
      <c r="M11" s="18">
        <v>364687</v>
      </c>
      <c r="N11" s="11"/>
      <c r="O11" s="18">
        <v>323840</v>
      </c>
      <c r="P11" s="18">
        <v>364687</v>
      </c>
      <c r="Q11" s="19">
        <f t="shared" si="2"/>
        <v>-40847</v>
      </c>
      <c r="R11" s="29">
        <f t="shared" si="3"/>
        <v>-0.11200563771124279</v>
      </c>
    </row>
    <row r="12" spans="1:18" x14ac:dyDescent="0.25">
      <c r="A12" s="21" t="s">
        <v>18</v>
      </c>
      <c r="B12" s="22">
        <v>192000</v>
      </c>
      <c r="C12" s="22">
        <v>264146</v>
      </c>
      <c r="D12" s="23">
        <f t="shared" si="0"/>
        <v>-72146</v>
      </c>
      <c r="E12" s="28">
        <f t="shared" si="1"/>
        <v>-0.27312925427604429</v>
      </c>
      <c r="F12" s="11"/>
      <c r="G12" s="25">
        <v>1.377</v>
      </c>
      <c r="H12" s="25">
        <v>0.75600000000000001</v>
      </c>
      <c r="I12" s="11"/>
      <c r="J12" s="22">
        <v>192000</v>
      </c>
      <c r="K12" s="22">
        <v>0</v>
      </c>
      <c r="L12" s="22">
        <v>174696</v>
      </c>
      <c r="M12" s="22">
        <v>16027</v>
      </c>
      <c r="N12" s="11"/>
      <c r="O12" s="22">
        <v>192000</v>
      </c>
      <c r="P12" s="22">
        <v>190723</v>
      </c>
      <c r="Q12" s="23">
        <f t="shared" si="2"/>
        <v>1277</v>
      </c>
      <c r="R12" s="28">
        <f t="shared" si="3"/>
        <v>6.6955742097177581E-3</v>
      </c>
    </row>
    <row r="13" spans="1:18" x14ac:dyDescent="0.25">
      <c r="A13" s="17" t="s">
        <v>7</v>
      </c>
      <c r="B13" s="18">
        <v>729073</v>
      </c>
      <c r="C13" s="18">
        <v>716348</v>
      </c>
      <c r="D13" s="19">
        <f t="shared" si="0"/>
        <v>12725</v>
      </c>
      <c r="E13" s="31">
        <f t="shared" si="1"/>
        <v>1.7763712608955425E-2</v>
      </c>
      <c r="F13" s="11"/>
      <c r="G13" s="20">
        <v>1.4159999999999999</v>
      </c>
      <c r="H13" s="20">
        <v>0.81499999999999995</v>
      </c>
      <c r="I13" s="11"/>
      <c r="J13" s="18">
        <v>671223</v>
      </c>
      <c r="K13" s="18">
        <v>57850</v>
      </c>
      <c r="L13" s="18">
        <v>658498</v>
      </c>
      <c r="M13" s="18">
        <v>57850</v>
      </c>
      <c r="N13" s="11"/>
      <c r="O13" s="18">
        <v>729073</v>
      </c>
      <c r="P13" s="18">
        <v>716348</v>
      </c>
      <c r="Q13" s="19">
        <f t="shared" si="2"/>
        <v>12725</v>
      </c>
      <c r="R13" s="31">
        <f t="shared" si="3"/>
        <v>1.7763712608955425E-2</v>
      </c>
    </row>
    <row r="14" spans="1:18" x14ac:dyDescent="0.25">
      <c r="A14" s="21" t="s">
        <v>8</v>
      </c>
      <c r="B14" s="22">
        <v>5304882</v>
      </c>
      <c r="C14" s="22">
        <v>5601215</v>
      </c>
      <c r="D14" s="23">
        <f t="shared" si="0"/>
        <v>-296333</v>
      </c>
      <c r="E14" s="28">
        <f t="shared" si="1"/>
        <v>-5.2905128619415612E-2</v>
      </c>
      <c r="F14" s="11"/>
      <c r="G14" s="25">
        <v>2</v>
      </c>
      <c r="H14" s="25">
        <v>2</v>
      </c>
      <c r="I14" s="11"/>
      <c r="J14" s="22">
        <v>2777947</v>
      </c>
      <c r="K14" s="22">
        <v>1256630</v>
      </c>
      <c r="L14" s="22">
        <v>2766535</v>
      </c>
      <c r="M14" s="22">
        <v>1491135</v>
      </c>
      <c r="N14" s="11"/>
      <c r="O14" s="22">
        <v>4034577</v>
      </c>
      <c r="P14" s="22">
        <v>4257670</v>
      </c>
      <c r="Q14" s="23">
        <f t="shared" si="2"/>
        <v>-223093</v>
      </c>
      <c r="R14" s="28">
        <f t="shared" si="3"/>
        <v>-5.2397907775849233E-2</v>
      </c>
    </row>
    <row r="15" spans="1:18" x14ac:dyDescent="0.25">
      <c r="A15" s="17" t="s">
        <v>33</v>
      </c>
      <c r="B15" s="18">
        <v>1518112</v>
      </c>
      <c r="C15" s="18">
        <v>1497706</v>
      </c>
      <c r="D15" s="19">
        <f t="shared" si="0"/>
        <v>20406</v>
      </c>
      <c r="E15" s="27">
        <f t="shared" si="1"/>
        <v>1.3624836917258795E-2</v>
      </c>
      <c r="F15" s="11"/>
      <c r="G15" s="20">
        <v>1.8979999999999999</v>
      </c>
      <c r="H15" s="20">
        <v>1.69</v>
      </c>
      <c r="I15" s="11"/>
      <c r="J15" s="18">
        <v>1317000</v>
      </c>
      <c r="K15" s="18">
        <v>75000</v>
      </c>
      <c r="L15" s="18">
        <v>1322000</v>
      </c>
      <c r="M15" s="18">
        <v>50000</v>
      </c>
      <c r="N15" s="11"/>
      <c r="O15" s="18">
        <v>1392000</v>
      </c>
      <c r="P15" s="18">
        <v>1372000</v>
      </c>
      <c r="Q15" s="19">
        <f t="shared" si="2"/>
        <v>20000</v>
      </c>
      <c r="R15" s="27">
        <f t="shared" si="3"/>
        <v>1.4577259475218658E-2</v>
      </c>
    </row>
    <row r="16" spans="1:18" x14ac:dyDescent="0.25">
      <c r="A16" s="21" t="s">
        <v>48</v>
      </c>
      <c r="B16" s="22">
        <v>3002484</v>
      </c>
      <c r="C16" s="22">
        <v>3079907</v>
      </c>
      <c r="D16" s="23">
        <f t="shared" si="0"/>
        <v>-77423</v>
      </c>
      <c r="E16" s="28">
        <f t="shared" si="1"/>
        <v>-2.5138096702270556E-2</v>
      </c>
      <c r="F16" s="11"/>
      <c r="G16" s="25">
        <v>0</v>
      </c>
      <c r="H16" s="25">
        <v>0</v>
      </c>
      <c r="I16" s="11"/>
      <c r="J16" s="22">
        <v>0</v>
      </c>
      <c r="K16" s="22">
        <v>563405</v>
      </c>
      <c r="L16" s="22">
        <v>0</v>
      </c>
      <c r="M16" s="22">
        <v>532790</v>
      </c>
      <c r="N16" s="11"/>
      <c r="O16" s="22">
        <v>563405</v>
      </c>
      <c r="P16" s="22">
        <v>532790</v>
      </c>
      <c r="Q16" s="23">
        <f t="shared" si="2"/>
        <v>30615</v>
      </c>
      <c r="R16" s="24">
        <f t="shared" si="3"/>
        <v>5.746166407027159E-2</v>
      </c>
    </row>
    <row r="17" spans="1:18" x14ac:dyDescent="0.25">
      <c r="A17" s="17" t="s">
        <v>9</v>
      </c>
      <c r="B17" s="18">
        <v>347401</v>
      </c>
      <c r="C17" s="18">
        <v>350092</v>
      </c>
      <c r="D17" s="19">
        <f t="shared" si="0"/>
        <v>-2691</v>
      </c>
      <c r="E17" s="29">
        <f t="shared" si="1"/>
        <v>-7.6865509637466722E-3</v>
      </c>
      <c r="F17" s="12"/>
      <c r="G17" s="20">
        <v>1.47</v>
      </c>
      <c r="H17" s="20">
        <v>1.1399999999999999</v>
      </c>
      <c r="I17" s="12"/>
      <c r="J17" s="18">
        <v>156366</v>
      </c>
      <c r="K17" s="18">
        <v>191035</v>
      </c>
      <c r="L17" s="18">
        <v>161649</v>
      </c>
      <c r="M17" s="18">
        <v>188443</v>
      </c>
      <c r="N17" s="12"/>
      <c r="O17" s="18">
        <v>347401</v>
      </c>
      <c r="P17" s="18">
        <v>350092</v>
      </c>
      <c r="Q17" s="19">
        <f t="shared" si="2"/>
        <v>-2691</v>
      </c>
      <c r="R17" s="29">
        <f t="shared" si="3"/>
        <v>-7.6865509637466722E-3</v>
      </c>
    </row>
    <row r="18" spans="1:18" x14ac:dyDescent="0.25">
      <c r="A18" s="21" t="s">
        <v>49</v>
      </c>
      <c r="B18" s="22">
        <v>1734314</v>
      </c>
      <c r="C18" s="22">
        <v>1842205</v>
      </c>
      <c r="D18" s="23">
        <f t="shared" si="0"/>
        <v>-107891</v>
      </c>
      <c r="E18" s="28">
        <f t="shared" si="1"/>
        <v>-5.856622905702677E-2</v>
      </c>
      <c r="F18" s="11"/>
      <c r="G18" s="25">
        <v>0</v>
      </c>
      <c r="H18" s="25">
        <v>0</v>
      </c>
      <c r="I18" s="11"/>
      <c r="J18" s="22">
        <v>0</v>
      </c>
      <c r="K18" s="22">
        <v>1540714</v>
      </c>
      <c r="L18" s="22">
        <v>0</v>
      </c>
      <c r="M18" s="22">
        <v>1666605</v>
      </c>
      <c r="N18" s="11"/>
      <c r="O18" s="22">
        <v>1540714</v>
      </c>
      <c r="P18" s="22">
        <v>1666605</v>
      </c>
      <c r="Q18" s="23">
        <f t="shared" si="2"/>
        <v>-125891</v>
      </c>
      <c r="R18" s="28">
        <f t="shared" si="3"/>
        <v>-7.5537394883610692E-2</v>
      </c>
    </row>
    <row r="19" spans="1:18" x14ac:dyDescent="0.25">
      <c r="A19" s="26" t="s">
        <v>10</v>
      </c>
      <c r="B19" s="18">
        <v>419750</v>
      </c>
      <c r="C19" s="18">
        <v>424916</v>
      </c>
      <c r="D19" s="19">
        <f t="shared" si="0"/>
        <v>-5166</v>
      </c>
      <c r="E19" s="29">
        <f t="shared" si="1"/>
        <v>-1.2157697050711199E-2</v>
      </c>
      <c r="F19" s="11"/>
      <c r="G19" s="20">
        <v>1.839</v>
      </c>
      <c r="H19" s="20">
        <v>1.839</v>
      </c>
      <c r="I19" s="11"/>
      <c r="J19" s="18">
        <v>346841</v>
      </c>
      <c r="K19" s="18">
        <v>72909</v>
      </c>
      <c r="L19" s="18">
        <v>327036</v>
      </c>
      <c r="M19" s="18">
        <v>0</v>
      </c>
      <c r="N19" s="11"/>
      <c r="O19" s="18">
        <v>419750</v>
      </c>
      <c r="P19" s="18">
        <v>327036</v>
      </c>
      <c r="Q19" s="19">
        <f t="shared" si="2"/>
        <v>92714</v>
      </c>
      <c r="R19" s="31">
        <f t="shared" si="3"/>
        <v>0.28349784121625754</v>
      </c>
    </row>
    <row r="20" spans="1:18" x14ac:dyDescent="0.25">
      <c r="A20" s="21" t="s">
        <v>11</v>
      </c>
      <c r="B20" s="22">
        <v>1439550</v>
      </c>
      <c r="C20" s="22">
        <v>1491550</v>
      </c>
      <c r="D20" s="23">
        <f t="shared" si="0"/>
        <v>-52000</v>
      </c>
      <c r="E20" s="28">
        <f t="shared" si="1"/>
        <v>-3.4863061915457072E-2</v>
      </c>
      <c r="F20" s="11"/>
      <c r="G20" s="25">
        <v>0</v>
      </c>
      <c r="H20" s="25">
        <v>0</v>
      </c>
      <c r="I20" s="11"/>
      <c r="J20" s="22">
        <v>0</v>
      </c>
      <c r="K20" s="22">
        <v>1162000</v>
      </c>
      <c r="L20" s="22">
        <v>0</v>
      </c>
      <c r="M20" s="22">
        <v>1162000</v>
      </c>
      <c r="N20" s="11"/>
      <c r="O20" s="22">
        <v>1162000</v>
      </c>
      <c r="P20" s="22">
        <v>1162000</v>
      </c>
      <c r="Q20" s="23">
        <f t="shared" si="2"/>
        <v>0</v>
      </c>
      <c r="R20" s="28">
        <f t="shared" si="3"/>
        <v>0</v>
      </c>
    </row>
    <row r="21" spans="1:18" x14ac:dyDescent="0.25">
      <c r="A21" s="26" t="s">
        <v>12</v>
      </c>
      <c r="B21" s="18">
        <v>1594556</v>
      </c>
      <c r="C21" s="18">
        <v>1696669</v>
      </c>
      <c r="D21" s="19">
        <f t="shared" si="0"/>
        <v>-102113</v>
      </c>
      <c r="E21" s="29">
        <f t="shared" si="1"/>
        <v>-6.0184396602990922E-2</v>
      </c>
      <c r="F21" s="11"/>
      <c r="G21" s="20">
        <v>0.49359999999999998</v>
      </c>
      <c r="H21" s="20">
        <v>0.34160000000000001</v>
      </c>
      <c r="I21" s="11"/>
      <c r="J21" s="18">
        <v>1119315</v>
      </c>
      <c r="K21" s="18">
        <v>22000</v>
      </c>
      <c r="L21" s="18">
        <v>1279767</v>
      </c>
      <c r="M21" s="18">
        <v>22000</v>
      </c>
      <c r="N21" s="11"/>
      <c r="O21" s="18">
        <v>1141315</v>
      </c>
      <c r="P21" s="18">
        <v>1301767</v>
      </c>
      <c r="Q21" s="19">
        <f t="shared" si="2"/>
        <v>-160452</v>
      </c>
      <c r="R21" s="29">
        <f t="shared" si="3"/>
        <v>-0.12325708056818156</v>
      </c>
    </row>
    <row r="22" spans="1:18" x14ac:dyDescent="0.25">
      <c r="A22" s="13" t="s">
        <v>13</v>
      </c>
      <c r="B22" s="14">
        <v>3184571</v>
      </c>
      <c r="C22" s="14">
        <v>3695660</v>
      </c>
      <c r="D22" s="15">
        <f t="shared" si="0"/>
        <v>-511089</v>
      </c>
      <c r="E22" s="54">
        <f t="shared" si="1"/>
        <v>-0.13829437772955305</v>
      </c>
      <c r="F22" s="11"/>
      <c r="G22" s="16">
        <v>1.2276</v>
      </c>
      <c r="H22" s="16">
        <v>1.0789</v>
      </c>
      <c r="I22" s="11"/>
      <c r="J22" s="14">
        <v>3053579</v>
      </c>
      <c r="K22" s="14">
        <v>58735</v>
      </c>
      <c r="L22" s="14">
        <v>3392866</v>
      </c>
      <c r="M22" s="14">
        <v>54150</v>
      </c>
      <c r="N22" s="11"/>
      <c r="O22" s="14">
        <v>3112314</v>
      </c>
      <c r="P22" s="14">
        <v>3447016</v>
      </c>
      <c r="Q22" s="15">
        <f t="shared" si="2"/>
        <v>-334702</v>
      </c>
      <c r="R22" s="54">
        <f t="shared" si="3"/>
        <v>-9.7099056111140766E-2</v>
      </c>
    </row>
    <row r="23" spans="1:18" x14ac:dyDescent="0.25">
      <c r="A23" s="17" t="s">
        <v>14</v>
      </c>
      <c r="B23" s="18">
        <v>4108383</v>
      </c>
      <c r="C23" s="18">
        <v>3843154</v>
      </c>
      <c r="D23" s="19">
        <f t="shared" si="0"/>
        <v>265229</v>
      </c>
      <c r="E23" s="27">
        <f t="shared" si="1"/>
        <v>6.9013367666244968E-2</v>
      </c>
      <c r="F23" s="11"/>
      <c r="G23" s="20">
        <v>2.383</v>
      </c>
      <c r="H23" s="20">
        <v>2.629</v>
      </c>
      <c r="I23" s="11"/>
      <c r="J23" s="18">
        <v>3230005</v>
      </c>
      <c r="K23" s="18">
        <v>340000</v>
      </c>
      <c r="L23" s="18">
        <v>3259051</v>
      </c>
      <c r="M23" s="18">
        <v>285000</v>
      </c>
      <c r="N23" s="11"/>
      <c r="O23" s="18">
        <v>3570005</v>
      </c>
      <c r="P23" s="18">
        <v>3544051</v>
      </c>
      <c r="Q23" s="19">
        <f t="shared" si="2"/>
        <v>25954</v>
      </c>
      <c r="R23" s="27">
        <f t="shared" si="3"/>
        <v>7.323258045665821E-3</v>
      </c>
    </row>
    <row r="24" spans="1:18" x14ac:dyDescent="0.25">
      <c r="A24" s="13" t="s">
        <v>40</v>
      </c>
      <c r="B24" s="14">
        <v>762258</v>
      </c>
      <c r="C24" s="14">
        <v>903247</v>
      </c>
      <c r="D24" s="15">
        <f t="shared" si="0"/>
        <v>-140989</v>
      </c>
      <c r="E24" s="57">
        <f t="shared" si="1"/>
        <v>-0.15609130171481334</v>
      </c>
      <c r="F24" s="11"/>
      <c r="G24" s="16">
        <v>1</v>
      </c>
      <c r="H24" s="16">
        <v>1</v>
      </c>
      <c r="I24" s="11"/>
      <c r="J24" s="14">
        <v>399009</v>
      </c>
      <c r="K24" s="14">
        <v>86788</v>
      </c>
      <c r="L24" s="14">
        <v>528399</v>
      </c>
      <c r="M24" s="14">
        <v>104847</v>
      </c>
      <c r="N24" s="11"/>
      <c r="O24" s="14">
        <v>485797</v>
      </c>
      <c r="P24" s="14">
        <v>723247</v>
      </c>
      <c r="Q24" s="15">
        <f t="shared" si="2"/>
        <v>-237450</v>
      </c>
      <c r="R24" s="57">
        <f t="shared" si="3"/>
        <v>-0.32831107491631489</v>
      </c>
    </row>
    <row r="25" spans="1:18" x14ac:dyDescent="0.25">
      <c r="A25" s="17" t="s">
        <v>15</v>
      </c>
      <c r="B25" s="18">
        <v>286511</v>
      </c>
      <c r="C25" s="18">
        <v>287015</v>
      </c>
      <c r="D25" s="19">
        <f t="shared" si="0"/>
        <v>-504</v>
      </c>
      <c r="E25" s="10">
        <f t="shared" si="1"/>
        <v>-1.7560057836698431E-3</v>
      </c>
      <c r="F25" s="12"/>
      <c r="G25" s="20">
        <v>1.2170000000000001</v>
      </c>
      <c r="H25" s="20">
        <v>1.2170000000000001</v>
      </c>
      <c r="I25" s="12"/>
      <c r="J25" s="18">
        <v>181916</v>
      </c>
      <c r="K25" s="18">
        <v>0</v>
      </c>
      <c r="L25" s="18">
        <v>196552</v>
      </c>
      <c r="M25" s="18">
        <v>0</v>
      </c>
      <c r="N25" s="12"/>
      <c r="O25" s="18">
        <v>181916</v>
      </c>
      <c r="P25" s="18">
        <v>196552</v>
      </c>
      <c r="Q25" s="19">
        <f t="shared" si="2"/>
        <v>-14636</v>
      </c>
      <c r="R25" s="10">
        <f t="shared" si="3"/>
        <v>-7.4463755138589285E-2</v>
      </c>
    </row>
    <row r="26" spans="1:18" x14ac:dyDescent="0.25">
      <c r="A26" s="21" t="s">
        <v>16</v>
      </c>
      <c r="B26" s="22">
        <v>278174</v>
      </c>
      <c r="C26" s="22">
        <v>361154</v>
      </c>
      <c r="D26" s="23">
        <f t="shared" si="0"/>
        <v>-82980</v>
      </c>
      <c r="E26" s="28">
        <f t="shared" si="1"/>
        <v>-0.2297634803989434</v>
      </c>
      <c r="F26" s="11"/>
      <c r="G26" s="25">
        <v>1.093</v>
      </c>
      <c r="H26" s="25">
        <v>1.3819999999999999</v>
      </c>
      <c r="I26" s="11"/>
      <c r="J26" s="22">
        <v>149801</v>
      </c>
      <c r="K26" s="22">
        <v>0</v>
      </c>
      <c r="L26" s="22">
        <v>221241</v>
      </c>
      <c r="M26" s="22">
        <v>0</v>
      </c>
      <c r="N26" s="11"/>
      <c r="O26" s="22">
        <v>149801</v>
      </c>
      <c r="P26" s="22">
        <v>221241</v>
      </c>
      <c r="Q26" s="23">
        <f t="shared" si="2"/>
        <v>-71440</v>
      </c>
      <c r="R26" s="30">
        <f t="shared" si="3"/>
        <v>-0.32290579051803237</v>
      </c>
    </row>
    <row r="27" spans="1:18" s="8" customFormat="1" x14ac:dyDescent="0.25">
      <c r="A27" s="45" t="s">
        <v>17</v>
      </c>
      <c r="B27" s="46">
        <f>SUM(B4:B26)</f>
        <v>34980030</v>
      </c>
      <c r="C27" s="46">
        <f>SUM(C4:C26)</f>
        <v>37218787.049999997</v>
      </c>
      <c r="D27" s="47">
        <f t="shared" si="0"/>
        <v>-2238757.049999997</v>
      </c>
      <c r="E27" s="55">
        <f t="shared" si="1"/>
        <v>-6.0151263043377368E-2</v>
      </c>
      <c r="F27" s="7"/>
      <c r="G27" s="51"/>
      <c r="H27" s="52"/>
      <c r="I27" s="7"/>
      <c r="J27" s="44">
        <f>SUM(J4:J26)</f>
        <v>16212909</v>
      </c>
      <c r="K27" s="44">
        <f>SUM(K4:K26)</f>
        <v>11018173</v>
      </c>
      <c r="L27" s="59">
        <f>SUM(L4:L26)</f>
        <v>18179143</v>
      </c>
      <c r="M27" s="59">
        <f>SUM(M4:M26)</f>
        <v>11169767</v>
      </c>
      <c r="N27" s="7"/>
      <c r="O27" s="53">
        <f>SUM(O4:O26)</f>
        <v>27231082</v>
      </c>
      <c r="P27" s="53">
        <f>SUM(P4:P26)</f>
        <v>29804986.050000001</v>
      </c>
      <c r="Q27" s="53">
        <f t="shared" si="2"/>
        <v>-2573904.0500000007</v>
      </c>
      <c r="R27" s="56">
        <f t="shared" si="3"/>
        <v>-8.6358169927746059E-2</v>
      </c>
    </row>
    <row r="29" spans="1:18" x14ac:dyDescent="0.25">
      <c r="A29" s="61" t="s">
        <v>41</v>
      </c>
      <c r="B29" s="61"/>
      <c r="C29" s="61"/>
      <c r="D29" s="61"/>
      <c r="E29" s="32"/>
      <c r="F29" s="32"/>
      <c r="G29" s="33"/>
    </row>
    <row r="30" spans="1:18" x14ac:dyDescent="0.25">
      <c r="A30" t="s">
        <v>42</v>
      </c>
    </row>
    <row r="31" spans="1:18" x14ac:dyDescent="0.25">
      <c r="A31" t="s">
        <v>43</v>
      </c>
    </row>
    <row r="32" spans="1:18" x14ac:dyDescent="0.25">
      <c r="A32" t="s">
        <v>45</v>
      </c>
    </row>
    <row r="33" spans="1:1" x14ac:dyDescent="0.25">
      <c r="A33" t="s">
        <v>46</v>
      </c>
    </row>
  </sheetData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Wyoming_State_Library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State Of Wyoming</cp:lastModifiedBy>
  <cp:lastPrinted>2016-09-29T21:58:40Z</cp:lastPrinted>
  <dcterms:created xsi:type="dcterms:W3CDTF">2013-08-21T19:33:51Z</dcterms:created>
  <dcterms:modified xsi:type="dcterms:W3CDTF">2016-09-29T22:34:54Z</dcterms:modified>
</cp:coreProperties>
</file>