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170" windowWidth="14700" windowHeight="8145" tabRatio="944" activeTab="14"/>
  </bookViews>
  <sheets>
    <sheet name="General info" sheetId="1" r:id="rId1"/>
    <sheet name="Outlets" sheetId="2" r:id="rId2"/>
    <sheet name="Staffing" sheetId="3" r:id="rId3"/>
    <sheet name="Expenditures" sheetId="4" r:id="rId4"/>
    <sheet name="Staff expenditures" sheetId="5" r:id="rId5"/>
    <sheet name="Materials expenditures" sheetId="6" r:id="rId6"/>
    <sheet name="Library income" sheetId="7" r:id="rId7"/>
    <sheet name="Capital" sheetId="8" r:id="rId8"/>
    <sheet name="Hours and use" sheetId="9" r:id="rId9"/>
    <sheet name="Collections" sheetId="10" r:id="rId10"/>
    <sheet name="Downloadables" sheetId="11" r:id="rId11"/>
    <sheet name="Circulation" sheetId="12" r:id="rId12"/>
    <sheet name="Electronic resources" sheetId="13" r:id="rId13"/>
    <sheet name="Programs" sheetId="14" r:id="rId14"/>
    <sheet name="5 yr Trends" sheetId="15" r:id="rId15"/>
  </sheets>
  <definedNames/>
  <calcPr fullCalcOnLoad="1"/>
</workbook>
</file>

<file path=xl/sharedStrings.xml><?xml version="1.0" encoding="utf-8"?>
<sst xmlns="http://schemas.openxmlformats.org/spreadsheetml/2006/main" count="1083" uniqueCount="531">
  <si>
    <t>Albany County Public Library</t>
  </si>
  <si>
    <t>Big Horn County Library</t>
  </si>
  <si>
    <t>Campbell County Public Library System</t>
  </si>
  <si>
    <t>Carbon County Library System</t>
  </si>
  <si>
    <t>Converse County Library</t>
  </si>
  <si>
    <t>Crook County Public Library</t>
  </si>
  <si>
    <t>Fremont County Library System</t>
  </si>
  <si>
    <t>Goshen County Library</t>
  </si>
  <si>
    <t>Hot Springs County Library</t>
  </si>
  <si>
    <t>Johnson County Library System</t>
  </si>
  <si>
    <t>Laramie County Library System</t>
  </si>
  <si>
    <t>Lincoln County Library System</t>
  </si>
  <si>
    <t>Natrona County Public Library</t>
  </si>
  <si>
    <t>Niobrara County Library</t>
  </si>
  <si>
    <t>Park County Library System</t>
  </si>
  <si>
    <t>Platte County Public Library System</t>
  </si>
  <si>
    <t>Sheridan County Public Library System</t>
  </si>
  <si>
    <t>Sublette County Library</t>
  </si>
  <si>
    <t>Sweetwater County Library System</t>
  </si>
  <si>
    <t>Teton County Library</t>
  </si>
  <si>
    <t>Uinta County Library</t>
  </si>
  <si>
    <t>Washakie County Library</t>
  </si>
  <si>
    <t>Weston County Library System</t>
  </si>
  <si>
    <t>307-334-3490</t>
  </si>
  <si>
    <t>307-864-3104</t>
  </si>
  <si>
    <t>307-746-2206</t>
  </si>
  <si>
    <t>307-283-1006</t>
  </si>
  <si>
    <t>307-347-2231</t>
  </si>
  <si>
    <t>307-684-5546</t>
  </si>
  <si>
    <t>307-322-2689</t>
  </si>
  <si>
    <t>307-367-4114</t>
  </si>
  <si>
    <t>307-568-2388</t>
  </si>
  <si>
    <t>307-532-3411</t>
  </si>
  <si>
    <t>307-358-3644</t>
  </si>
  <si>
    <t>307-328-2618</t>
  </si>
  <si>
    <t>307-877-6961</t>
  </si>
  <si>
    <t>307-783-0480</t>
  </si>
  <si>
    <t>307-733-2164</t>
  </si>
  <si>
    <t>307-527-1880</t>
  </si>
  <si>
    <t>307-674-8585</t>
  </si>
  <si>
    <t>307-721-2580</t>
  </si>
  <si>
    <t>307-332-5194</t>
  </si>
  <si>
    <t>307-872-3200</t>
  </si>
  <si>
    <t>307-687-0009</t>
  </si>
  <si>
    <t>307-237-4935</t>
  </si>
  <si>
    <t>307-634-3561</t>
  </si>
  <si>
    <t>www.albanycountylibrary.org/</t>
  </si>
  <si>
    <t>www.bhclibrary.org</t>
  </si>
  <si>
    <t>www.ccpls.org</t>
  </si>
  <si>
    <t>carbonlibraries.org</t>
  </si>
  <si>
    <t>www.conversecountylibrary.org</t>
  </si>
  <si>
    <t>www-wsl.state.wy.us/crook/</t>
  </si>
  <si>
    <t>fclsonline.org/</t>
  </si>
  <si>
    <t>goshencounty.org/index.php/family/library</t>
  </si>
  <si>
    <t>hotspringscountylibrary.wordpress.com</t>
  </si>
  <si>
    <t>www.jclwyo.org</t>
  </si>
  <si>
    <t>www.lclsonline.org</t>
  </si>
  <si>
    <t>linclib.org/</t>
  </si>
  <si>
    <t>www.natronacountylibrary.org</t>
  </si>
  <si>
    <t>www.niobraracountylibrary.org</t>
  </si>
  <si>
    <t>parkcountylibrary.org/</t>
  </si>
  <si>
    <t>plattecountylibrary.org</t>
  </si>
  <si>
    <t>www.sheridanwyolibrary.org/</t>
  </si>
  <si>
    <t>sublettecountylibrary.org/</t>
  </si>
  <si>
    <t>www.sweetwaterlibraries.com</t>
  </si>
  <si>
    <t>tclib.org</t>
  </si>
  <si>
    <t>www.uintalibrary.org</t>
  </si>
  <si>
    <t>www.washakiecountylibrary.com</t>
  </si>
  <si>
    <t>www.westoncountylibrary.org</t>
  </si>
  <si>
    <t>Website</t>
  </si>
  <si>
    <t>Yes</t>
  </si>
  <si>
    <t>No</t>
  </si>
  <si>
    <t>Libraries serving 25,000-49,999</t>
  </si>
  <si>
    <t>Libraries serving 10,000-24,999</t>
  </si>
  <si>
    <t>Libraries serving less than 10,000</t>
  </si>
  <si>
    <t>Libraries serving 50,000+ population</t>
  </si>
  <si>
    <t>State totals</t>
  </si>
  <si>
    <t>-</t>
  </si>
  <si>
    <t>Unavailable</t>
  </si>
  <si>
    <t>+/-</t>
  </si>
  <si>
    <t>%+/-</t>
  </si>
  <si>
    <t>Address</t>
  </si>
  <si>
    <t>Mailing address</t>
  </si>
  <si>
    <t>City</t>
  </si>
  <si>
    <t>Zip</t>
  </si>
  <si>
    <t>Phone</t>
  </si>
  <si>
    <t>Branches</t>
  </si>
  <si>
    <t>Book-mobiles</t>
  </si>
  <si>
    <t>Total outlets</t>
  </si>
  <si>
    <t>2200 Pioneer Ave</t>
  </si>
  <si>
    <t>307 East 2nd</t>
  </si>
  <si>
    <t>2101 S 4-J Road</t>
  </si>
  <si>
    <t>300 N 1st East</t>
  </si>
  <si>
    <t>451 North 2nd St</t>
  </si>
  <si>
    <t>310 South 8th St</t>
  </si>
  <si>
    <t>335 West Alger St</t>
  </si>
  <si>
    <t>1500 Heart Mountain Street</t>
  </si>
  <si>
    <t>125 Virginian Lane</t>
  </si>
  <si>
    <t>701 Main St</t>
  </si>
  <si>
    <t>519 Emerald St</t>
  </si>
  <si>
    <t>215 West Buffalo</t>
  </si>
  <si>
    <t>300 Walnut</t>
  </si>
  <si>
    <t>2001 East A St</t>
  </si>
  <si>
    <t>430 West C St</t>
  </si>
  <si>
    <t>155 S Tyler St</t>
  </si>
  <si>
    <t>904 9th St</t>
  </si>
  <si>
    <t>171 North Adams</t>
  </si>
  <si>
    <t>1019 Coburn Ave</t>
  </si>
  <si>
    <t>414 Main Street</t>
  </si>
  <si>
    <t>23 West Main St</t>
  </si>
  <si>
    <t>344 Arapahoe Street</t>
  </si>
  <si>
    <t>425 S Main St</t>
  </si>
  <si>
    <t>P.O. Box 1629</t>
  </si>
  <si>
    <t>P.O. Box 231</t>
  </si>
  <si>
    <t>P.O. Box 489</t>
  </si>
  <si>
    <t>P.O. Box 910</t>
  </si>
  <si>
    <t>P.O. Box 951</t>
  </si>
  <si>
    <t>P.O. Box 510</t>
  </si>
  <si>
    <t>Cheyenne</t>
  </si>
  <si>
    <t>Casper</t>
  </si>
  <si>
    <t>Gillette</t>
  </si>
  <si>
    <t>Green River</t>
  </si>
  <si>
    <t>Lander</t>
  </si>
  <si>
    <t>Laramie</t>
  </si>
  <si>
    <t>Sheridan</t>
  </si>
  <si>
    <t>Cody</t>
  </si>
  <si>
    <t>Jackson</t>
  </si>
  <si>
    <t>Evanston</t>
  </si>
  <si>
    <t>Kemmerer</t>
  </si>
  <si>
    <t>Rawlins</t>
  </si>
  <si>
    <t>Douglas</t>
  </si>
  <si>
    <t>Torrington</t>
  </si>
  <si>
    <t>Basin</t>
  </si>
  <si>
    <t>Pinedale</t>
  </si>
  <si>
    <t>Wheatland</t>
  </si>
  <si>
    <t>Buffalo</t>
  </si>
  <si>
    <t>Worland</t>
  </si>
  <si>
    <t>Sundance</t>
  </si>
  <si>
    <t>Newcastle</t>
  </si>
  <si>
    <t>Thermopolis</t>
  </si>
  <si>
    <t>Lusk</t>
  </si>
  <si>
    <t>County population</t>
  </si>
  <si>
    <t>Does director have MLS?</t>
  </si>
  <si>
    <t>Librarian FTEs</t>
  </si>
  <si>
    <t>Librarian FTEs with MLS</t>
  </si>
  <si>
    <t>% of Librarian FTEs with MLS</t>
  </si>
  <si>
    <t>Non-librarian FTEs</t>
  </si>
  <si>
    <t>Total staff FTEs</t>
  </si>
  <si>
    <t>FTEs per 1,000 population</t>
  </si>
  <si>
    <t>Number of staff positions</t>
  </si>
  <si>
    <t>Total operating expense</t>
  </si>
  <si>
    <t>Total operating per capita</t>
  </si>
  <si>
    <t>Staff expense</t>
  </si>
  <si>
    <t>Staff % of Total</t>
  </si>
  <si>
    <t>Collection expense</t>
  </si>
  <si>
    <t>Collection % of Total</t>
  </si>
  <si>
    <t>Other expense</t>
  </si>
  <si>
    <t>Other % of Total</t>
  </si>
  <si>
    <t>Salary expense</t>
  </si>
  <si>
    <t>Benefit expense</t>
  </si>
  <si>
    <t>Total staff expense</t>
  </si>
  <si>
    <t>% Benefits to total staffing</t>
  </si>
  <si>
    <t>Staff Expense Per Capita</t>
  </si>
  <si>
    <t>Total collection expense</t>
  </si>
  <si>
    <t>Collection expense per capita</t>
  </si>
  <si>
    <t>Print materials expense</t>
  </si>
  <si>
    <t>Print % of total</t>
  </si>
  <si>
    <t>Electronic materials expense</t>
  </si>
  <si>
    <t>Electronic % of total</t>
  </si>
  <si>
    <t>Other materials</t>
  </si>
  <si>
    <t>Other % of total</t>
  </si>
  <si>
    <t xml:space="preserve"> - </t>
  </si>
  <si>
    <t>Local government income</t>
  </si>
  <si>
    <t>Total operating income</t>
  </si>
  <si>
    <t>Income per capita</t>
  </si>
  <si>
    <t>County</t>
  </si>
  <si>
    <t>Non-county</t>
  </si>
  <si>
    <t>Total local</t>
  </si>
  <si>
    <t>Income from state govt.</t>
  </si>
  <si>
    <t>Income from federal govt.</t>
  </si>
  <si>
    <t>Other income</t>
  </si>
  <si>
    <t>% Other of total</t>
  </si>
  <si>
    <t>% Local government of total</t>
  </si>
  <si>
    <t>Local capital revenue</t>
  </si>
  <si>
    <t>State capital revenue</t>
  </si>
  <si>
    <t>Federal capital revenue</t>
  </si>
  <si>
    <t>Other capital revenue</t>
  </si>
  <si>
    <t>Total capital revenue</t>
  </si>
  <si>
    <t>Capital expenditures</t>
  </si>
  <si>
    <t>Registered borrowers</t>
  </si>
  <si>
    <t>Annual hours open</t>
  </si>
  <si>
    <t>Library visits</t>
  </si>
  <si>
    <t>Visits per capita</t>
  </si>
  <si>
    <t>Reference questions</t>
  </si>
  <si>
    <t>Reference per capita</t>
  </si>
  <si>
    <t>Meeting room uses</t>
  </si>
  <si>
    <t>Borrowers % of population</t>
  </si>
  <si>
    <t>Print materials</t>
  </si>
  <si>
    <t>Print items per capita</t>
  </si>
  <si>
    <t>Audio* materials (physical)</t>
  </si>
  <si>
    <t>Physical audio* per 1,000 population</t>
  </si>
  <si>
    <t>Video per 1,000 population</t>
  </si>
  <si>
    <t>Print subscriptions</t>
  </si>
  <si>
    <t>Subscriptions per 1,000 population</t>
  </si>
  <si>
    <t>Video materials (physical)</t>
  </si>
  <si>
    <t>Downloadable state-licensed audiobooks</t>
  </si>
  <si>
    <t>Downloadable video</t>
  </si>
  <si>
    <t>State-purchased ebooks</t>
  </si>
  <si>
    <t>Locally purchased ebooks</t>
  </si>
  <si>
    <t>Locally purchased downloadable audiobooks</t>
  </si>
  <si>
    <t xml:space="preserve">*State-purchased downloadables are available to every library. </t>
  </si>
  <si>
    <t xml:space="preserve">Some local purchases are shared statewide, while others are only available in limited libraries. </t>
  </si>
  <si>
    <t>Total circulation</t>
  </si>
  <si>
    <t>Circulation per capita</t>
  </si>
  <si>
    <t>Electronic materials circulation</t>
  </si>
  <si>
    <t>Electronic % of total circ</t>
  </si>
  <si>
    <t>Children's circulation</t>
  </si>
  <si>
    <t>Children's % of total circ</t>
  </si>
  <si>
    <t>Interlibrary loans to other libraries</t>
  </si>
  <si>
    <t>Interlibrary loans from other libraries</t>
  </si>
  <si>
    <t>ILL ratio: loans made to loans received</t>
  </si>
  <si>
    <t>Databases by licensing arrangement</t>
  </si>
  <si>
    <t>Total databases</t>
  </si>
  <si>
    <t>Public computers</t>
  </si>
  <si>
    <t>Computer uses</t>
  </si>
  <si>
    <t>Computer use per capita</t>
  </si>
  <si>
    <t>State</t>
  </si>
  <si>
    <t>Local or other</t>
  </si>
  <si>
    <t>Wireless sessions</t>
  </si>
  <si>
    <t>Computers per 1,000 population</t>
  </si>
  <si>
    <t>TOTAL</t>
  </si>
  <si>
    <t>CHILDREN'S</t>
  </si>
  <si>
    <t>YOUNG ADULT (YA)</t>
  </si>
  <si>
    <t>Summer Reading Participants</t>
  </si>
  <si>
    <t>Public programs</t>
  </si>
  <si>
    <t>Program attendance</t>
  </si>
  <si>
    <t>Programs</t>
  </si>
  <si>
    <t>Attendance</t>
  </si>
  <si>
    <t>Children</t>
  </si>
  <si>
    <t>Adults</t>
  </si>
  <si>
    <t xml:space="preserve">TOTAL </t>
  </si>
  <si>
    <t>OTHER</t>
  </si>
  <si>
    <t>Library</t>
  </si>
  <si>
    <t>ZIP</t>
  </si>
  <si>
    <t>Type</t>
  </si>
  <si>
    <t>Square Feet</t>
  </si>
  <si>
    <t>Hours open per year</t>
  </si>
  <si>
    <t>Weeks open per year</t>
  </si>
  <si>
    <t>Albany</t>
  </si>
  <si>
    <t>Main library</t>
  </si>
  <si>
    <t>Centennial Valley Branch Library</t>
  </si>
  <si>
    <t>27 2nd St</t>
  </si>
  <si>
    <t>Centennial</t>
  </si>
  <si>
    <t>307-745-8393</t>
  </si>
  <si>
    <t>Branch</t>
  </si>
  <si>
    <t>Rock River Branch Library</t>
  </si>
  <si>
    <t>321 Ave D</t>
  </si>
  <si>
    <t>Rock River</t>
  </si>
  <si>
    <t>307-378-2386</t>
  </si>
  <si>
    <t>Big Horn</t>
  </si>
  <si>
    <t>Deaver Branch Library</t>
  </si>
  <si>
    <t>180 W 1st</t>
  </si>
  <si>
    <t>Deaver</t>
  </si>
  <si>
    <t>None</t>
  </si>
  <si>
    <t>Frannie Branch Library</t>
  </si>
  <si>
    <t>311 4th St</t>
  </si>
  <si>
    <t>Frannie</t>
  </si>
  <si>
    <t>Greybull Branch Library</t>
  </si>
  <si>
    <t>325 Greybull Ave</t>
  </si>
  <si>
    <t>Greybull</t>
  </si>
  <si>
    <t>307-765-2551</t>
  </si>
  <si>
    <t>Lovell Branch Library</t>
  </si>
  <si>
    <t>300 Oregon Ave</t>
  </si>
  <si>
    <t>Lovell</t>
  </si>
  <si>
    <t>307-548-7228</t>
  </si>
  <si>
    <t>Campbell</t>
  </si>
  <si>
    <t>2101 South 4-J Road</t>
  </si>
  <si>
    <t>Wright Branch Library</t>
  </si>
  <si>
    <t>305 Wright Blvd</t>
  </si>
  <si>
    <t>Wright</t>
  </si>
  <si>
    <t>307-464-0500</t>
  </si>
  <si>
    <t>Carbon</t>
  </si>
  <si>
    <t>Rawlins Library</t>
  </si>
  <si>
    <t>215 W Buffalo St</t>
  </si>
  <si>
    <t>Baggs Library</t>
  </si>
  <si>
    <t>105 2nd St</t>
  </si>
  <si>
    <t>Baggs</t>
  </si>
  <si>
    <t>307-383-7323</t>
  </si>
  <si>
    <t>Elk Mountain Library</t>
  </si>
  <si>
    <t>105 Bridge St</t>
  </si>
  <si>
    <t>Elk Mountain</t>
  </si>
  <si>
    <t>307-348-7421</t>
  </si>
  <si>
    <t>Encampment/Riverside Library</t>
  </si>
  <si>
    <t>202 Rankin Ave</t>
  </si>
  <si>
    <t>Encampment</t>
  </si>
  <si>
    <t>307-327-5775</t>
  </si>
  <si>
    <t>Hanna Library</t>
  </si>
  <si>
    <t>303 3rd St</t>
  </si>
  <si>
    <t>Hanna</t>
  </si>
  <si>
    <t>307-325-9357</t>
  </si>
  <si>
    <t>Medicine Bow Library</t>
  </si>
  <si>
    <t>314 Sage St</t>
  </si>
  <si>
    <t>Medicine Bow</t>
  </si>
  <si>
    <t>307-379-2888</t>
  </si>
  <si>
    <t>Saratoga Library</t>
  </si>
  <si>
    <t>503 W Elm St</t>
  </si>
  <si>
    <t>Saratoga</t>
  </si>
  <si>
    <t>307-326-8209</t>
  </si>
  <si>
    <t>Sinclair Library</t>
  </si>
  <si>
    <t>7th &amp; Lincoln Ave</t>
  </si>
  <si>
    <t>Sinclair</t>
  </si>
  <si>
    <t>307-324-6231</t>
  </si>
  <si>
    <t>Converse</t>
  </si>
  <si>
    <t>Glenrock Branch Library</t>
  </si>
  <si>
    <t>518 S 4th</t>
  </si>
  <si>
    <t>Glenrock</t>
  </si>
  <si>
    <t>307-436-2573</t>
  </si>
  <si>
    <t>Crook</t>
  </si>
  <si>
    <t>414 Main St</t>
  </si>
  <si>
    <t>Hulett Branch Library</t>
  </si>
  <si>
    <t>401 Sager</t>
  </si>
  <si>
    <t>Hulett</t>
  </si>
  <si>
    <t>307-467-5676</t>
  </si>
  <si>
    <t>Moorcroft Branch Library</t>
  </si>
  <si>
    <t>105 E Converse</t>
  </si>
  <si>
    <t>Moorcroft</t>
  </si>
  <si>
    <t>307-756-3232</t>
  </si>
  <si>
    <t>Fremont</t>
  </si>
  <si>
    <t>Dubois Branch Library</t>
  </si>
  <si>
    <t>202 N 1st St</t>
  </si>
  <si>
    <t>Dubois</t>
  </si>
  <si>
    <t>307-455-2992</t>
  </si>
  <si>
    <t>Riverton Branch Library</t>
  </si>
  <si>
    <t>1330 West Park Ave</t>
  </si>
  <si>
    <t>Riverton</t>
  </si>
  <si>
    <t>307-856-3556</t>
  </si>
  <si>
    <t>Goshen</t>
  </si>
  <si>
    <t>Hot Springs</t>
  </si>
  <si>
    <t>Johnson</t>
  </si>
  <si>
    <t>Kaycee Branch Library</t>
  </si>
  <si>
    <t>231 Ritter Ave</t>
  </si>
  <si>
    <t>Kaycee</t>
  </si>
  <si>
    <t>307-738-2473</t>
  </si>
  <si>
    <t>Laramie County Library System - Bookmobile</t>
  </si>
  <si>
    <t>Bookmobile</t>
  </si>
  <si>
    <t>Burns Branch Library</t>
  </si>
  <si>
    <t>112 Main St</t>
  </si>
  <si>
    <t>Burns</t>
  </si>
  <si>
    <t>307-547-2249</t>
  </si>
  <si>
    <t>Pine Bluffs Branch Library</t>
  </si>
  <si>
    <t>110 E 2nd St</t>
  </si>
  <si>
    <t>Pine Bluffs</t>
  </si>
  <si>
    <t>307-245-3646</t>
  </si>
  <si>
    <t>Lincoln</t>
  </si>
  <si>
    <t>519 Emerald</t>
  </si>
  <si>
    <t>Alpine Branch Library</t>
  </si>
  <si>
    <t>243 River Circle</t>
  </si>
  <si>
    <t>Alpine</t>
  </si>
  <si>
    <t>307-654-7323</t>
  </si>
  <si>
    <t>Cokeville Branch Library</t>
  </si>
  <si>
    <t>240 E Main St</t>
  </si>
  <si>
    <t>Cokeville</t>
  </si>
  <si>
    <t>307-279-3213</t>
  </si>
  <si>
    <t>Labarge Branch Library</t>
  </si>
  <si>
    <t>262 Main St</t>
  </si>
  <si>
    <t>Labarge</t>
  </si>
  <si>
    <t>307-386-2571</t>
  </si>
  <si>
    <t>Star Valley Branch Library</t>
  </si>
  <si>
    <t>261 Washington St</t>
  </si>
  <si>
    <t>Afton</t>
  </si>
  <si>
    <t>307-885-3158</t>
  </si>
  <si>
    <t>Thayne Branch Library</t>
  </si>
  <si>
    <t>250 Van Noy Parkway</t>
  </si>
  <si>
    <t>Thayne</t>
  </si>
  <si>
    <t>307-883-7323</t>
  </si>
  <si>
    <t>Natrona</t>
  </si>
  <si>
    <t>Natrona County Public Library - Bookmobile</t>
  </si>
  <si>
    <t>Bob Goff Memorial Library</t>
  </si>
  <si>
    <t>717 5th St</t>
  </si>
  <si>
    <t>Mills</t>
  </si>
  <si>
    <t>307-265-6017</t>
  </si>
  <si>
    <t>Mj Davis Memorial Library</t>
  </si>
  <si>
    <t>303 N 2nd</t>
  </si>
  <si>
    <t>Edgerton</t>
  </si>
  <si>
    <t>307-437-6617</t>
  </si>
  <si>
    <t>Niobrara</t>
  </si>
  <si>
    <t>425 S Main Street</t>
  </si>
  <si>
    <t>Park</t>
  </si>
  <si>
    <t>Park County Library</t>
  </si>
  <si>
    <t>Meeteetse Branch Library</t>
  </si>
  <si>
    <t>2107 Idaho</t>
  </si>
  <si>
    <t>Meeteetse</t>
  </si>
  <si>
    <t>307-868-2248</t>
  </si>
  <si>
    <t>Powell Branch Library</t>
  </si>
  <si>
    <t>217 East 3rd</t>
  </si>
  <si>
    <t>Powell</t>
  </si>
  <si>
    <t>307-754-8828</t>
  </si>
  <si>
    <t>Platte</t>
  </si>
  <si>
    <t>Chugwater Branch Library</t>
  </si>
  <si>
    <t>301 2nd St</t>
  </si>
  <si>
    <t>Chugwater</t>
  </si>
  <si>
    <t>307-422-3275</t>
  </si>
  <si>
    <t>Glendo Branch Library</t>
  </si>
  <si>
    <t>213 2nd St</t>
  </si>
  <si>
    <t>Glendo</t>
  </si>
  <si>
    <t>307-735-4480</t>
  </si>
  <si>
    <t>Guernsey Branch Library</t>
  </si>
  <si>
    <t>108 S. Wyoming Ave.</t>
  </si>
  <si>
    <t>Guernsey</t>
  </si>
  <si>
    <t>307-836-2816</t>
  </si>
  <si>
    <t>Sheridan Fulmer Library</t>
  </si>
  <si>
    <t>Clearmont Branch Library</t>
  </si>
  <si>
    <t>1240 Front St</t>
  </si>
  <si>
    <t>Clearmont</t>
  </si>
  <si>
    <t>307-758-4331</t>
  </si>
  <si>
    <t>Story Branch Library</t>
  </si>
  <si>
    <t>20 N Piney</t>
  </si>
  <si>
    <t>Story</t>
  </si>
  <si>
    <t>307-683-2922</t>
  </si>
  <si>
    <t>Tongue River Branch Library</t>
  </si>
  <si>
    <t>145 Coffeen</t>
  </si>
  <si>
    <t>Ranchester</t>
  </si>
  <si>
    <t>307-655-9726</t>
  </si>
  <si>
    <t>Sublette</t>
  </si>
  <si>
    <t>Pinedale Library</t>
  </si>
  <si>
    <t>307-367-4115</t>
  </si>
  <si>
    <t>Big Piney Library</t>
  </si>
  <si>
    <t>106 Fish St</t>
  </si>
  <si>
    <t>Big Piney</t>
  </si>
  <si>
    <t>307-276-3515</t>
  </si>
  <si>
    <t>Sweetwater</t>
  </si>
  <si>
    <t>Sweetwater County Library</t>
  </si>
  <si>
    <t>300 N 1st St East</t>
  </si>
  <si>
    <t>307-875-3615</t>
  </si>
  <si>
    <t>Bairoil Branch Library</t>
  </si>
  <si>
    <t>101 Bluebell St</t>
  </si>
  <si>
    <t>Bairoil</t>
  </si>
  <si>
    <t>307-328-0239</t>
  </si>
  <si>
    <t>Community Fine Arts Center Branch Library</t>
  </si>
  <si>
    <t>400 C Street</t>
  </si>
  <si>
    <t>Rock Springs</t>
  </si>
  <si>
    <t>307-362-6212</t>
  </si>
  <si>
    <t>Farson Branch Library</t>
  </si>
  <si>
    <t>30 Hwy 28, Farson-Eden School Bldg</t>
  </si>
  <si>
    <t>Farson</t>
  </si>
  <si>
    <t>307-273-9301</t>
  </si>
  <si>
    <t>Granger Branch Library</t>
  </si>
  <si>
    <t>60 Spruce St</t>
  </si>
  <si>
    <t>Granger</t>
  </si>
  <si>
    <t>307-875-8038</t>
  </si>
  <si>
    <t>Reliance Branch Library</t>
  </si>
  <si>
    <t>1329 Main St</t>
  </si>
  <si>
    <t>Reliance</t>
  </si>
  <si>
    <t>307-352-6670</t>
  </si>
  <si>
    <t>Rock Springs Library</t>
  </si>
  <si>
    <t>307-352-6667</t>
  </si>
  <si>
    <t>Superior Branch Library</t>
  </si>
  <si>
    <t>3 N Main St</t>
  </si>
  <si>
    <t>Superior</t>
  </si>
  <si>
    <t>307-352-6671</t>
  </si>
  <si>
    <t>Wamsutter Branch Library</t>
  </si>
  <si>
    <t>230 Tierney Lot 44</t>
  </si>
  <si>
    <t>Wamsutter</t>
  </si>
  <si>
    <t>307-324-9121</t>
  </si>
  <si>
    <t>White Mountain Library</t>
  </si>
  <si>
    <t>2935 Sweetwater Drive</t>
  </si>
  <si>
    <t>307-362-2665</t>
  </si>
  <si>
    <t>Teton</t>
  </si>
  <si>
    <t>125 Virginian Ln</t>
  </si>
  <si>
    <t>Alta Branch Library</t>
  </si>
  <si>
    <t>15 Alta School Rd</t>
  </si>
  <si>
    <t>Alta</t>
  </si>
  <si>
    <t>307-353-2472</t>
  </si>
  <si>
    <t>Uinta</t>
  </si>
  <si>
    <t>Lyman Branch Library</t>
  </si>
  <si>
    <t>129 South Franklin St.</t>
  </si>
  <si>
    <t>Lyman</t>
  </si>
  <si>
    <t>307-787-6556</t>
  </si>
  <si>
    <t>Mountain View Branch Library</t>
  </si>
  <si>
    <t>322 W 2nd St</t>
  </si>
  <si>
    <t>Mountain View</t>
  </si>
  <si>
    <t>307-782-3161</t>
  </si>
  <si>
    <t>Washakie</t>
  </si>
  <si>
    <t>Ten Sleep Branch/School Library</t>
  </si>
  <si>
    <t>200 N. Fir St.</t>
  </si>
  <si>
    <t>Ten Sleep</t>
  </si>
  <si>
    <t>307-366-2348</t>
  </si>
  <si>
    <t>Weston</t>
  </si>
  <si>
    <t>Upton Branch Library</t>
  </si>
  <si>
    <t>722 4th St</t>
  </si>
  <si>
    <t>Upton</t>
  </si>
  <si>
    <t>307-468-2324</t>
  </si>
  <si>
    <t>1500 Heart Mountain St.</t>
  </si>
  <si>
    <t>Wyoming Public Libraries selected 5-year trends</t>
  </si>
  <si>
    <t>FY2013</t>
  </si>
  <si>
    <t>FY2014</t>
  </si>
  <si>
    <t>FY2015</t>
  </si>
  <si>
    <t>Population of the Legal Service Area</t>
  </si>
  <si>
    <t>Total Paid Employees FTE</t>
  </si>
  <si>
    <t>Total Operating Expenditures</t>
  </si>
  <si>
    <t>Total Operating Expenditures per Capita</t>
  </si>
  <si>
    <t>Print Materials</t>
  </si>
  <si>
    <t>Library Visits</t>
  </si>
  <si>
    <t>Total Circulation</t>
  </si>
  <si>
    <t>Internet Computers Used by General Public</t>
  </si>
  <si>
    <t>Uses of Public Internet Computers Per Year</t>
  </si>
  <si>
    <t>Audio - Physical Units</t>
  </si>
  <si>
    <t>Population July 1, 2016</t>
  </si>
  <si>
    <t>873,817*</t>
  </si>
  <si>
    <t>FY2016</t>
  </si>
  <si>
    <t>Hyattville Branch Library</t>
  </si>
  <si>
    <t>308 Main St.</t>
  </si>
  <si>
    <t>Hyattville</t>
  </si>
  <si>
    <t>Wyoming Public Library Systems FY17 (July 1, 2016 - June 30, 2017) - General Information</t>
  </si>
  <si>
    <t>Population July 1, 2017</t>
  </si>
  <si>
    <t>Wyoming Public Library Systems FY17 (July 1, 2016 - June 30, 2017) - Outlets</t>
  </si>
  <si>
    <t>Wyoming Public Library Systems FY17 (July 1, 2016 - June 30, 2017) - Staffing</t>
  </si>
  <si>
    <t>Wyoming Public Library Systems FY17 (July 1, 2016 - June 30, 2017) - Staff Expenditures</t>
  </si>
  <si>
    <t>Wyoming Public Library Systems FY17 (July 1, 2016 - June 30, 2017) - Expenditures</t>
  </si>
  <si>
    <t>Wyoming Public Library Systems FY17 (July 1, 2016 - June 30, 2017) - Materials Expenditures</t>
  </si>
  <si>
    <t>Wyoming Public Library Systems FY17 (July 1, 2016 - June 30, 2017) - Operating Income</t>
  </si>
  <si>
    <t>Wyoming Public Library Systems FY17 (July 1, 2016 - June 30, 2017) - Capital Revenue and Expenditures</t>
  </si>
  <si>
    <t>Wyoming Public Library Systems FY17 (July 1, 2016 - June 30, 2017) - Hours and Use</t>
  </si>
  <si>
    <t>Wyoming Public Library Systems FY17 (July 1, 2016 - June 30, 2017) - Physical Collections</t>
  </si>
  <si>
    <t>* Physical audio only. Does not include 8960 downloadable audiobook titles acquired through statewide purchase.</t>
  </si>
  <si>
    <t>Wyoming Public Library Systems FY17 (July 1, 2016 - June 30, 2017) - Downloadables*</t>
  </si>
  <si>
    <t>Wyoming Public Library Systems FY17 (July 1, 2016 - June 30, 2017) - Circulation</t>
  </si>
  <si>
    <t>Wyoming Public Library Systems FY17 (July 1, 2016 - June 30, 2017) - Electronic Resources</t>
  </si>
  <si>
    <t>Wyoming Public Library Systems FY17 (July 1, 2016 - June 30, 2017) - Public Programs</t>
  </si>
  <si>
    <t>FY2017</t>
  </si>
  <si>
    <t>Video - Physical Units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</si>
</sst>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  <numFmt numFmtId="170" formatCode="0.0"/>
    <numFmt numFmtId="171" formatCode="&quot;$&quot;#,##0.00"/>
    <numFmt numFmtId="172" formatCode="#,##0.0"/>
    <numFmt numFmtId="173" formatCode="0.000%"/>
    <numFmt numFmtId="174" formatCode="00.00"/>
    <numFmt numFmtId="175" formatCode="[&lt;=9999999]###\-####;\(###\)\ ###\-####"/>
    <numFmt numFmtId="176" formatCode="[&lt;=999999999999999]###\-####;\(###\)\ ###\-####\ \x#####"/>
    <numFmt numFmtId="177" formatCode="[&lt;=99999]00000;[&lt;=999999999]00000\-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.0"/>
    <numFmt numFmtId="181" formatCode="0.00_);[Red]\(0.00\)"/>
    <numFmt numFmtId="182" formatCode="0.00;[Red]0.00"/>
  </numFmts>
  <fonts count="53">
    <font>
      <sz val="10"/>
      <name val="Arial"/>
      <family val="0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>
        <color theme="0" tint="-0.24997000396251678"/>
      </right>
      <top style="thin"/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 style="thin"/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 style="thin"/>
      <bottom>
        <color indexed="63"/>
      </bottom>
    </border>
    <border>
      <left style="hair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>
        <color indexed="63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14" fontId="0" fillId="0" borderId="0" applyFont="0" applyFill="0" applyBorder="0" applyAlignment="0" applyProtection="0"/>
    <xf numFmtId="2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64" applyNumberFormat="1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4" fillId="33" borderId="1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2" fontId="48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" fillId="34" borderId="12" xfId="59" applyFont="1" applyFill="1" applyBorder="1" applyAlignment="1">
      <alignment wrapText="1"/>
      <protection/>
    </xf>
    <xf numFmtId="3" fontId="4" fillId="34" borderId="12" xfId="59" applyNumberFormat="1" applyFont="1" applyFill="1" applyBorder="1" applyAlignment="1">
      <alignment horizontal="center" wrapText="1"/>
      <protection/>
    </xf>
    <xf numFmtId="38" fontId="4" fillId="34" borderId="12" xfId="59" applyNumberFormat="1" applyFont="1" applyFill="1" applyBorder="1" applyAlignment="1" quotePrefix="1">
      <alignment horizontal="center" wrapText="1"/>
      <protection/>
    </xf>
    <xf numFmtId="10" fontId="4" fillId="34" borderId="12" xfId="59" applyNumberFormat="1" applyFont="1" applyFill="1" applyBorder="1" applyAlignment="1">
      <alignment horizontal="center" wrapText="1"/>
      <protection/>
    </xf>
    <xf numFmtId="0" fontId="49" fillId="34" borderId="12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 wrapText="1"/>
    </xf>
    <xf numFmtId="0" fontId="3" fillId="35" borderId="12" xfId="64" applyNumberFormat="1" applyFont="1" applyFill="1" applyBorder="1" applyAlignment="1">
      <alignment horizontal="center" wrapText="1"/>
      <protection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0" fontId="50" fillId="0" borderId="0" xfId="0" applyNumberFormat="1" applyFont="1" applyAlignment="1">
      <alignment/>
    </xf>
    <xf numFmtId="0" fontId="1" fillId="36" borderId="0" xfId="0" applyFont="1" applyFill="1" applyAlignment="1">
      <alignment vertical="center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6" fontId="0" fillId="36" borderId="0" xfId="0" applyNumberFormat="1" applyFill="1" applyAlignment="1">
      <alignment/>
    </xf>
    <xf numFmtId="168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/>
    </xf>
    <xf numFmtId="38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10" fontId="50" fillId="36" borderId="0" xfId="0" applyNumberFormat="1" applyFont="1" applyFill="1" applyAlignment="1">
      <alignment/>
    </xf>
    <xf numFmtId="2" fontId="3" fillId="35" borderId="12" xfId="64" applyNumberFormat="1" applyFont="1" applyFill="1" applyBorder="1" applyAlignment="1">
      <alignment horizontal="center" wrapText="1"/>
      <protection/>
    </xf>
    <xf numFmtId="169" fontId="3" fillId="35" borderId="12" xfId="64" applyNumberFormat="1" applyFont="1" applyFill="1" applyBorder="1" applyAlignment="1">
      <alignment horizontal="center" wrapText="1"/>
      <protection/>
    </xf>
    <xf numFmtId="1" fontId="3" fillId="35" borderId="12" xfId="64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3" xfId="0" applyNumberFormat="1" applyBorder="1" applyAlignment="1">
      <alignment/>
    </xf>
    <xf numFmtId="169" fontId="0" fillId="36" borderId="0" xfId="0" applyNumberFormat="1" applyFill="1" applyAlignment="1">
      <alignment/>
    </xf>
    <xf numFmtId="169" fontId="0" fillId="0" borderId="10" xfId="0" applyNumberFormat="1" applyBorder="1" applyAlignment="1">
      <alignment/>
    </xf>
    <xf numFmtId="169" fontId="4" fillId="33" borderId="11" xfId="0" applyNumberFormat="1" applyFont="1" applyFill="1" applyBorder="1" applyAlignment="1">
      <alignment/>
    </xf>
    <xf numFmtId="0" fontId="3" fillId="35" borderId="12" xfId="64" applyNumberFormat="1" applyFont="1" applyFill="1" applyBorder="1" applyAlignment="1">
      <alignment wrapText="1"/>
      <protection/>
    </xf>
    <xf numFmtId="168" fontId="3" fillId="35" borderId="12" xfId="64" applyNumberFormat="1" applyFont="1" applyFill="1" applyBorder="1" applyAlignment="1">
      <alignment horizontal="center" wrapText="1"/>
      <protection/>
    </xf>
    <xf numFmtId="10" fontId="3" fillId="35" borderId="12" xfId="64" applyNumberFormat="1" applyFont="1" applyFill="1" applyBorder="1" applyAlignment="1">
      <alignment horizontal="center" wrapText="1"/>
      <protection/>
    </xf>
    <xf numFmtId="171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0" fillId="36" borderId="0" xfId="0" applyNumberFormat="1" applyFill="1" applyAlignment="1">
      <alignment/>
    </xf>
    <xf numFmtId="171" fontId="4" fillId="33" borderId="11" xfId="0" applyNumberFormat="1" applyFont="1" applyFill="1" applyBorder="1" applyAlignment="1">
      <alignment/>
    </xf>
    <xf numFmtId="171" fontId="4" fillId="34" borderId="12" xfId="0" applyNumberFormat="1" applyFont="1" applyFill="1" applyBorder="1" applyAlignment="1">
      <alignment horizontal="center" wrapText="1"/>
    </xf>
    <xf numFmtId="0" fontId="48" fillId="34" borderId="12" xfId="0" applyFont="1" applyFill="1" applyBorder="1" applyAlignment="1">
      <alignment/>
    </xf>
    <xf numFmtId="171" fontId="3" fillId="35" borderId="12" xfId="64" applyNumberFormat="1" applyFont="1" applyFill="1" applyBorder="1" applyAlignment="1">
      <alignment horizontal="center" wrapText="1"/>
      <protection/>
    </xf>
    <xf numFmtId="0" fontId="49" fillId="34" borderId="14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8" fillId="34" borderId="15" xfId="0" applyFont="1" applyFill="1" applyBorder="1" applyAlignment="1">
      <alignment/>
    </xf>
    <xf numFmtId="0" fontId="3" fillId="35" borderId="15" xfId="64" applyNumberFormat="1" applyFont="1" applyFill="1" applyBorder="1" applyAlignment="1">
      <alignment horizontal="center" wrapText="1"/>
      <protection/>
    </xf>
    <xf numFmtId="168" fontId="3" fillId="34" borderId="15" xfId="64" applyNumberFormat="1" applyFont="1" applyFill="1" applyBorder="1" applyAlignment="1">
      <alignment horizontal="center" wrapText="1"/>
      <protection/>
    </xf>
    <xf numFmtId="171" fontId="3" fillId="34" borderId="15" xfId="64" applyNumberFormat="1" applyFont="1" applyFill="1" applyBorder="1" applyAlignment="1">
      <alignment horizontal="center" wrapText="1"/>
      <protection/>
    </xf>
    <xf numFmtId="168" fontId="3" fillId="34" borderId="12" xfId="64" applyNumberFormat="1" applyFont="1" applyFill="1" applyBorder="1" applyAlignment="1">
      <alignment horizontal="center" wrapText="1"/>
      <protection/>
    </xf>
    <xf numFmtId="169" fontId="3" fillId="34" borderId="15" xfId="64" applyNumberFormat="1" applyFont="1" applyFill="1" applyBorder="1" applyAlignment="1">
      <alignment horizontal="center" wrapText="1"/>
      <protection/>
    </xf>
    <xf numFmtId="169" fontId="48" fillId="34" borderId="14" xfId="0" applyNumberFormat="1" applyFont="1" applyFill="1" applyBorder="1" applyAlignment="1">
      <alignment/>
    </xf>
    <xf numFmtId="169" fontId="0" fillId="34" borderId="14" xfId="0" applyNumberFormat="1" applyFill="1" applyBorder="1" applyAlignment="1">
      <alignment/>
    </xf>
    <xf numFmtId="171" fontId="48" fillId="34" borderId="14" xfId="0" applyNumberFormat="1" applyFont="1" applyFill="1" applyBorder="1" applyAlignment="1">
      <alignment/>
    </xf>
    <xf numFmtId="0" fontId="48" fillId="34" borderId="12" xfId="0" applyFont="1" applyFill="1" applyBorder="1" applyAlignment="1">
      <alignment/>
    </xf>
    <xf numFmtId="3" fontId="3" fillId="34" borderId="12" xfId="64" applyNumberFormat="1" applyFont="1" applyFill="1" applyBorder="1" applyAlignment="1">
      <alignment horizontal="center" wrapText="1"/>
      <protection/>
    </xf>
    <xf numFmtId="169" fontId="3" fillId="34" borderId="12" xfId="64" applyNumberFormat="1" applyFont="1" applyFill="1" applyBorder="1" applyAlignment="1">
      <alignment horizontal="center" wrapText="1"/>
      <protection/>
    </xf>
    <xf numFmtId="170" fontId="3" fillId="34" borderId="12" xfId="64" applyNumberFormat="1" applyFont="1" applyFill="1" applyBorder="1" applyAlignment="1">
      <alignment horizontal="center" wrapText="1"/>
      <protection/>
    </xf>
    <xf numFmtId="2" fontId="3" fillId="34" borderId="12" xfId="64" applyNumberFormat="1" applyFont="1" applyFill="1" applyBorder="1" applyAlignment="1">
      <alignment horizontal="center" wrapText="1"/>
      <protection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36" borderId="0" xfId="0" applyNumberFormat="1" applyFill="1" applyAlignment="1">
      <alignment/>
    </xf>
    <xf numFmtId="170" fontId="4" fillId="33" borderId="11" xfId="0" applyNumberFormat="1" applyFont="1" applyFill="1" applyBorder="1" applyAlignment="1">
      <alignment/>
    </xf>
    <xf numFmtId="0" fontId="3" fillId="34" borderId="12" xfId="64" applyNumberFormat="1" applyFont="1" applyFill="1" applyBorder="1" applyAlignment="1">
      <alignment horizontal="center" wrapText="1"/>
      <protection/>
    </xf>
    <xf numFmtId="0" fontId="48" fillId="0" borderId="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0" fillId="0" borderId="0" xfId="0" applyFill="1" applyAlignment="1">
      <alignment/>
    </xf>
    <xf numFmtId="172" fontId="3" fillId="34" borderId="12" xfId="64" applyNumberFormat="1" applyFont="1" applyFill="1" applyBorder="1" applyAlignment="1">
      <alignment horizontal="center" wrapText="1"/>
      <protection/>
    </xf>
    <xf numFmtId="3" fontId="3" fillId="35" borderId="12" xfId="64" applyNumberFormat="1" applyFont="1" applyFill="1" applyBorder="1" applyAlignment="1">
      <alignment horizontal="center" wrapText="1"/>
      <protection/>
    </xf>
    <xf numFmtId="0" fontId="48" fillId="34" borderId="15" xfId="0" applyFont="1" applyFill="1" applyBorder="1" applyAlignment="1">
      <alignment/>
    </xf>
    <xf numFmtId="3" fontId="3" fillId="35" borderId="15" xfId="64" applyNumberFormat="1" applyFont="1" applyFill="1" applyBorder="1" applyAlignment="1">
      <alignment horizontal="center" wrapText="1"/>
      <protection/>
    </xf>
    <xf numFmtId="1" fontId="3" fillId="34" borderId="12" xfId="64" applyNumberFormat="1" applyFont="1" applyFill="1" applyBorder="1" applyAlignment="1">
      <alignment horizontal="center" wrapText="1"/>
      <protection/>
    </xf>
    <xf numFmtId="3" fontId="5" fillId="36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70" fontId="5" fillId="36" borderId="0" xfId="0" applyNumberFormat="1" applyFont="1" applyFill="1" applyAlignment="1">
      <alignment/>
    </xf>
    <xf numFmtId="170" fontId="5" fillId="0" borderId="0" xfId="0" applyNumberFormat="1" applyFont="1" applyAlignment="1">
      <alignment/>
    </xf>
    <xf numFmtId="3" fontId="49" fillId="34" borderId="12" xfId="0" applyNumberFormat="1" applyFont="1" applyFill="1" applyBorder="1" applyAlignment="1">
      <alignment horizontal="center" wrapText="1"/>
    </xf>
    <xf numFmtId="0" fontId="49" fillId="34" borderId="16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1" fillId="36" borderId="16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68" fontId="0" fillId="36" borderId="0" xfId="0" applyNumberFormat="1" applyFill="1" applyAlignment="1">
      <alignment wrapText="1"/>
    </xf>
    <xf numFmtId="0" fontId="46" fillId="0" borderId="0" xfId="60" applyFont="1" applyBorder="1">
      <alignment/>
      <protection/>
    </xf>
    <xf numFmtId="0" fontId="29" fillId="0" borderId="0" xfId="60" applyBorder="1">
      <alignment/>
      <protection/>
    </xf>
    <xf numFmtId="3" fontId="29" fillId="0" borderId="0" xfId="60" applyNumberFormat="1" applyBorder="1">
      <alignment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" fontId="0" fillId="0" borderId="10" xfId="0" applyNumberFormat="1" applyBorder="1" applyAlignment="1">
      <alignment/>
    </xf>
    <xf numFmtId="43" fontId="0" fillId="36" borderId="0" xfId="42" applyFont="1" applyFill="1" applyAlignment="1">
      <alignment/>
    </xf>
    <xf numFmtId="1" fontId="0" fillId="36" borderId="0" xfId="0" applyNumberFormat="1" applyFill="1" applyAlignment="1">
      <alignment/>
    </xf>
    <xf numFmtId="44" fontId="0" fillId="0" borderId="12" xfId="45" applyFont="1" applyBorder="1" applyAlignment="1">
      <alignment/>
    </xf>
    <xf numFmtId="179" fontId="0" fillId="0" borderId="12" xfId="45" applyNumberFormat="1" applyFont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51" fillId="37" borderId="18" xfId="0" applyNumberFormat="1" applyFont="1" applyFill="1" applyBorder="1" applyAlignment="1">
      <alignment/>
    </xf>
    <xf numFmtId="168" fontId="51" fillId="37" borderId="18" xfId="0" applyNumberFormat="1" applyFont="1" applyFill="1" applyBorder="1" applyAlignment="1">
      <alignment/>
    </xf>
    <xf numFmtId="3" fontId="51" fillId="37" borderId="18" xfId="0" applyNumberFormat="1" applyFont="1" applyFill="1" applyBorder="1" applyAlignment="1">
      <alignment/>
    </xf>
    <xf numFmtId="0" fontId="1" fillId="37" borderId="18" xfId="0" applyFont="1" applyFill="1" applyBorder="1" applyAlignment="1">
      <alignment vertical="center"/>
    </xf>
    <xf numFmtId="171" fontId="51" fillId="37" borderId="18" xfId="0" applyNumberFormat="1" applyFont="1" applyFill="1" applyBorder="1" applyAlignment="1">
      <alignment/>
    </xf>
    <xf numFmtId="169" fontId="0" fillId="36" borderId="0" xfId="0" applyNumberFormat="1" applyFill="1" applyBorder="1" applyAlignment="1">
      <alignment/>
    </xf>
    <xf numFmtId="168" fontId="0" fillId="36" borderId="13" xfId="0" applyNumberFormat="1" applyFill="1" applyBorder="1" applyAlignment="1">
      <alignment/>
    </xf>
    <xf numFmtId="169" fontId="0" fillId="36" borderId="13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0" fontId="3" fillId="0" borderId="19" xfId="64" applyNumberFormat="1" applyFont="1" applyFill="1" applyBorder="1" applyAlignment="1">
      <alignment/>
      <protection/>
    </xf>
    <xf numFmtId="0" fontId="1" fillId="36" borderId="13" xfId="0" applyFont="1" applyFill="1" applyBorder="1" applyAlignment="1">
      <alignment vertical="center"/>
    </xf>
    <xf numFmtId="3" fontId="4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169" fontId="4" fillId="0" borderId="20" xfId="0" applyNumberFormat="1" applyFont="1" applyBorder="1" applyAlignment="1">
      <alignment/>
    </xf>
    <xf numFmtId="169" fontId="4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17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29" fillId="37" borderId="22" xfId="0" applyFont="1" applyFill="1" applyBorder="1" applyAlignment="1">
      <alignment/>
    </xf>
    <xf numFmtId="3" fontId="0" fillId="37" borderId="23" xfId="0" applyNumberFormat="1" applyFont="1" applyFill="1" applyBorder="1" applyAlignment="1">
      <alignment/>
    </xf>
    <xf numFmtId="168" fontId="0" fillId="37" borderId="23" xfId="0" applyNumberFormat="1" applyFont="1" applyFill="1" applyBorder="1" applyAlignment="1">
      <alignment/>
    </xf>
    <xf numFmtId="169" fontId="0" fillId="37" borderId="24" xfId="0" applyNumberFormat="1" applyFont="1" applyFill="1" applyBorder="1" applyAlignment="1">
      <alignment/>
    </xf>
    <xf numFmtId="171" fontId="0" fillId="37" borderId="23" xfId="0" applyNumberFormat="1" applyFont="1" applyFill="1" applyBorder="1" applyAlignment="1">
      <alignment/>
    </xf>
    <xf numFmtId="6" fontId="0" fillId="38" borderId="0" xfId="0" applyNumberFormat="1" applyFill="1" applyAlignment="1">
      <alignment/>
    </xf>
    <xf numFmtId="0" fontId="6" fillId="0" borderId="10" xfId="0" applyFont="1" applyBorder="1" applyAlignment="1">
      <alignment vertical="center"/>
    </xf>
    <xf numFmtId="0" fontId="2" fillId="38" borderId="0" xfId="64" applyNumberFormat="1" applyFont="1" applyFill="1" applyBorder="1" applyAlignment="1">
      <alignment/>
      <protection/>
    </xf>
    <xf numFmtId="3" fontId="0" fillId="38" borderId="0" xfId="0" applyNumberFormat="1" applyFill="1" applyBorder="1" applyAlignment="1">
      <alignment/>
    </xf>
    <xf numFmtId="168" fontId="0" fillId="38" borderId="0" xfId="0" applyNumberFormat="1" applyFill="1" applyBorder="1" applyAlignment="1">
      <alignment/>
    </xf>
    <xf numFmtId="171" fontId="0" fillId="38" borderId="0" xfId="0" applyNumberFormat="1" applyFill="1" applyBorder="1" applyAlignment="1">
      <alignment/>
    </xf>
    <xf numFmtId="169" fontId="0" fillId="38" borderId="0" xfId="0" applyNumberFormat="1" applyFill="1" applyBorder="1" applyAlignment="1">
      <alignment/>
    </xf>
    <xf numFmtId="3" fontId="4" fillId="0" borderId="0" xfId="0" applyNumberFormat="1" applyFont="1" applyBorder="1" applyAlignment="1">
      <alignment/>
    </xf>
    <xf numFmtId="169" fontId="0" fillId="36" borderId="0" xfId="0" applyNumberFormat="1" applyFont="1" applyFill="1" applyAlignment="1">
      <alignment horizontal="right"/>
    </xf>
    <xf numFmtId="0" fontId="2" fillId="0" borderId="0" xfId="64" applyNumberFormat="1" applyFont="1" applyFill="1" applyBorder="1" applyAlignment="1">
      <alignment/>
      <protection/>
    </xf>
    <xf numFmtId="6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38" borderId="0" xfId="0" applyFill="1" applyAlignment="1">
      <alignment/>
    </xf>
    <xf numFmtId="169" fontId="0" fillId="38" borderId="0" xfId="0" applyNumberFormat="1" applyFill="1" applyAlignment="1">
      <alignment/>
    </xf>
    <xf numFmtId="170" fontId="0" fillId="38" borderId="0" xfId="0" applyNumberFormat="1" applyFill="1" applyAlignment="1">
      <alignment/>
    </xf>
    <xf numFmtId="2" fontId="0" fillId="38" borderId="0" xfId="0" applyNumberFormat="1" applyFill="1" applyAlignment="1">
      <alignment/>
    </xf>
    <xf numFmtId="3" fontId="4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43" fontId="4" fillId="0" borderId="10" xfId="42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37" borderId="0" xfId="0" applyFill="1" applyAlignment="1">
      <alignment/>
    </xf>
    <xf numFmtId="170" fontId="0" fillId="37" borderId="0" xfId="0" applyNumberFormat="1" applyFill="1" applyAlignment="1">
      <alignment/>
    </xf>
    <xf numFmtId="16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3" fontId="0" fillId="38" borderId="0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0" fontId="0" fillId="36" borderId="0" xfId="0" applyNumberFormat="1" applyFont="1" applyFill="1" applyAlignment="1">
      <alignment/>
    </xf>
    <xf numFmtId="10" fontId="52" fillId="33" borderId="11" xfId="0" applyNumberFormat="1" applyFont="1" applyFill="1" applyBorder="1" applyAlignment="1">
      <alignment/>
    </xf>
    <xf numFmtId="0" fontId="1" fillId="37" borderId="0" xfId="0" applyFont="1" applyFill="1" applyAlignment="1">
      <alignment vertical="center"/>
    </xf>
    <xf numFmtId="0" fontId="1" fillId="38" borderId="0" xfId="0" applyFont="1" applyFill="1" applyAlignment="1">
      <alignment vertical="center"/>
    </xf>
    <xf numFmtId="3" fontId="0" fillId="38" borderId="0" xfId="0" applyNumberFormat="1" applyFill="1" applyAlignment="1">
      <alignment/>
    </xf>
    <xf numFmtId="38" fontId="0" fillId="38" borderId="0" xfId="0" applyNumberFormat="1" applyFill="1" applyAlignment="1">
      <alignment/>
    </xf>
    <xf numFmtId="10" fontId="5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1" fillId="37" borderId="25" xfId="0" applyFont="1" applyFill="1" applyBorder="1" applyAlignment="1">
      <alignment vertical="center"/>
    </xf>
    <xf numFmtId="3" fontId="0" fillId="37" borderId="26" xfId="0" applyNumberFormat="1" applyFill="1" applyBorder="1" applyAlignment="1">
      <alignment/>
    </xf>
    <xf numFmtId="3" fontId="0" fillId="37" borderId="27" xfId="0" applyNumberFormat="1" applyFill="1" applyBorder="1" applyAlignment="1">
      <alignment/>
    </xf>
    <xf numFmtId="38" fontId="0" fillId="37" borderId="27" xfId="0" applyNumberFormat="1" applyFill="1" applyBorder="1" applyAlignment="1">
      <alignment/>
    </xf>
    <xf numFmtId="10" fontId="50" fillId="37" borderId="26" xfId="0" applyNumberFormat="1" applyFont="1" applyFill="1" applyBorder="1" applyAlignment="1">
      <alignment/>
    </xf>
    <xf numFmtId="0" fontId="0" fillId="37" borderId="27" xfId="0" applyFill="1" applyBorder="1" applyAlignment="1">
      <alignment/>
    </xf>
    <xf numFmtId="0" fontId="1" fillId="37" borderId="27" xfId="0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0" borderId="28" xfId="0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30" xfId="0" applyFill="1" applyBorder="1" applyAlignment="1">
      <alignment/>
    </xf>
    <xf numFmtId="0" fontId="1" fillId="37" borderId="30" xfId="0" applyFont="1" applyFill="1" applyBorder="1" applyAlignment="1">
      <alignment vertical="center"/>
    </xf>
    <xf numFmtId="0" fontId="0" fillId="37" borderId="31" xfId="0" applyFill="1" applyBorder="1" applyAlignment="1">
      <alignment/>
    </xf>
    <xf numFmtId="10" fontId="50" fillId="37" borderId="30" xfId="0" applyNumberFormat="1" applyFont="1" applyFill="1" applyBorder="1" applyAlignment="1">
      <alignment/>
    </xf>
    <xf numFmtId="38" fontId="0" fillId="37" borderId="30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38" fontId="0" fillId="37" borderId="28" xfId="0" applyNumberFormat="1" applyFill="1" applyBorder="1" applyAlignment="1">
      <alignment/>
    </xf>
    <xf numFmtId="38" fontId="0" fillId="37" borderId="32" xfId="0" applyNumberFormat="1" applyFill="1" applyBorder="1" applyAlignment="1">
      <alignment/>
    </xf>
    <xf numFmtId="3" fontId="0" fillId="37" borderId="33" xfId="0" applyNumberFormat="1" applyFill="1" applyBorder="1" applyAlignment="1">
      <alignment/>
    </xf>
    <xf numFmtId="0" fontId="1" fillId="37" borderId="34" xfId="0" applyFont="1" applyFill="1" applyBorder="1" applyAlignment="1">
      <alignment vertical="center"/>
    </xf>
    <xf numFmtId="0" fontId="1" fillId="37" borderId="35" xfId="0" applyFont="1" applyFill="1" applyBorder="1" applyAlignment="1">
      <alignment vertical="center"/>
    </xf>
    <xf numFmtId="10" fontId="50" fillId="37" borderId="28" xfId="0" applyNumberFormat="1" applyFont="1" applyFill="1" applyBorder="1" applyAlignment="1">
      <alignment/>
    </xf>
    <xf numFmtId="10" fontId="0" fillId="37" borderId="28" xfId="0" applyNumberFormat="1" applyFill="1" applyBorder="1" applyAlignment="1">
      <alignment/>
    </xf>
    <xf numFmtId="10" fontId="0" fillId="38" borderId="0" xfId="0" applyNumberFormat="1" applyFill="1" applyAlignment="1">
      <alignment/>
    </xf>
    <xf numFmtId="0" fontId="0" fillId="38" borderId="36" xfId="0" applyFill="1" applyBorder="1" applyAlignment="1">
      <alignment/>
    </xf>
    <xf numFmtId="0" fontId="1" fillId="38" borderId="36" xfId="0" applyFont="1" applyFill="1" applyBorder="1" applyAlignment="1">
      <alignment vertical="center"/>
    </xf>
    <xf numFmtId="0" fontId="0" fillId="38" borderId="35" xfId="0" applyFill="1" applyBorder="1" applyAlignment="1">
      <alignment/>
    </xf>
    <xf numFmtId="0" fontId="0" fillId="38" borderId="36" xfId="0" applyFont="1" applyFill="1" applyBorder="1" applyAlignment="1">
      <alignment/>
    </xf>
    <xf numFmtId="0" fontId="1" fillId="38" borderId="37" xfId="0" applyFont="1" applyFill="1" applyBorder="1" applyAlignment="1">
      <alignment vertical="center"/>
    </xf>
    <xf numFmtId="3" fontId="0" fillId="38" borderId="38" xfId="0" applyNumberFormat="1" applyFill="1" applyBorder="1" applyAlignment="1">
      <alignment/>
    </xf>
    <xf numFmtId="38" fontId="0" fillId="38" borderId="38" xfId="0" applyNumberFormat="1" applyFill="1" applyBorder="1" applyAlignment="1">
      <alignment/>
    </xf>
    <xf numFmtId="0" fontId="0" fillId="38" borderId="38" xfId="0" applyFill="1" applyBorder="1" applyAlignment="1">
      <alignment/>
    </xf>
    <xf numFmtId="0" fontId="1" fillId="38" borderId="38" xfId="0" applyFont="1" applyFill="1" applyBorder="1" applyAlignment="1">
      <alignment vertical="center"/>
    </xf>
    <xf numFmtId="0" fontId="0" fillId="37" borderId="2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32" xfId="0" applyFill="1" applyBorder="1" applyAlignment="1">
      <alignment/>
    </xf>
    <xf numFmtId="0" fontId="1" fillId="37" borderId="32" xfId="0" applyFont="1" applyFill="1" applyBorder="1" applyAlignment="1">
      <alignment vertical="center"/>
    </xf>
    <xf numFmtId="0" fontId="1" fillId="37" borderId="28" xfId="0" applyFont="1" applyFill="1" applyBorder="1" applyAlignment="1">
      <alignment vertical="center"/>
    </xf>
    <xf numFmtId="0" fontId="0" fillId="37" borderId="33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0" fillId="37" borderId="33" xfId="0" applyFill="1" applyBorder="1" applyAlignment="1">
      <alignment/>
    </xf>
    <xf numFmtId="6" fontId="29" fillId="0" borderId="0" xfId="62" applyNumberFormat="1">
      <alignment/>
      <protection/>
    </xf>
    <xf numFmtId="0" fontId="49" fillId="34" borderId="1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8" fillId="0" borderId="11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49" fillId="34" borderId="16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8" fillId="0" borderId="17" xfId="0" applyFont="1" applyBorder="1" applyAlignment="1">
      <alignment/>
    </xf>
    <xf numFmtId="0" fontId="49" fillId="34" borderId="41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0" fillId="0" borderId="0" xfId="0" applyAlignment="1">
      <alignment/>
    </xf>
    <xf numFmtId="0" fontId="48" fillId="34" borderId="12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3" fillId="34" borderId="14" xfId="64" applyNumberFormat="1" applyFont="1" applyFill="1" applyBorder="1" applyAlignment="1">
      <alignment horizontal="center" wrapText="1"/>
      <protection/>
    </xf>
    <xf numFmtId="0" fontId="3" fillId="34" borderId="15" xfId="64" applyNumberFormat="1" applyFont="1" applyFill="1" applyBorder="1" applyAlignment="1">
      <alignment horizontal="center" wrapText="1"/>
      <protection/>
    </xf>
    <xf numFmtId="3" fontId="3" fillId="35" borderId="14" xfId="64" applyNumberFormat="1" applyFont="1" applyFill="1" applyBorder="1" applyAlignment="1">
      <alignment horizontal="center" wrapText="1"/>
      <protection/>
    </xf>
    <xf numFmtId="0" fontId="0" fillId="0" borderId="15" xfId="0" applyBorder="1" applyAlignment="1">
      <alignment/>
    </xf>
    <xf numFmtId="170" fontId="3" fillId="34" borderId="14" xfId="64" applyNumberFormat="1" applyFont="1" applyFill="1" applyBorder="1" applyAlignment="1">
      <alignment horizontal="center" wrapText="1"/>
      <protection/>
    </xf>
    <xf numFmtId="3" fontId="3" fillId="34" borderId="14" xfId="64" applyNumberFormat="1" applyFont="1" applyFill="1" applyBorder="1" applyAlignment="1">
      <alignment horizontal="center" wrapText="1"/>
      <protection/>
    </xf>
    <xf numFmtId="2" fontId="3" fillId="34" borderId="14" xfId="64" applyNumberFormat="1" applyFont="1" applyFill="1" applyBorder="1" applyAlignment="1">
      <alignment horizontal="center" wrapText="1"/>
      <protection/>
    </xf>
    <xf numFmtId="3" fontId="49" fillId="34" borderId="12" xfId="0" applyNumberFormat="1" applyFont="1" applyFill="1" applyBorder="1" applyAlignment="1">
      <alignment horizontal="center"/>
    </xf>
    <xf numFmtId="0" fontId="0" fillId="0" borderId="12" xfId="63" applyBorder="1">
      <alignment/>
      <protection/>
    </xf>
    <xf numFmtId="3" fontId="0" fillId="0" borderId="12" xfId="63" applyNumberFormat="1" applyBorder="1">
      <alignment/>
      <protection/>
    </xf>
    <xf numFmtId="44" fontId="0" fillId="0" borderId="12" xfId="47" applyFont="1" applyBorder="1" applyAlignment="1">
      <alignment/>
    </xf>
    <xf numFmtId="179" fontId="0" fillId="0" borderId="12" xfId="47" applyNumberFormat="1" applyFont="1" applyBorder="1" applyAlignment="1">
      <alignment/>
    </xf>
    <xf numFmtId="3" fontId="0" fillId="37" borderId="12" xfId="63" applyNumberFormat="1" applyFont="1" applyFill="1" applyBorder="1">
      <alignment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_Sheet2" xfId="64"/>
    <cellStyle name="Note" xfId="65"/>
    <cellStyle name="Note 2" xfId="66"/>
    <cellStyle name="Output" xfId="67"/>
    <cellStyle name="Percent" xfId="68"/>
    <cellStyle name="sCurrency" xfId="69"/>
    <cellStyle name="sDate" xfId="70"/>
    <cellStyle name="sDecimal" xfId="71"/>
    <cellStyle name="sInteger" xfId="72"/>
    <cellStyle name="sLongDate" xfId="73"/>
    <cellStyle name="sLongTime" xfId="74"/>
    <cellStyle name="sMediumDate" xfId="75"/>
    <cellStyle name="sMediumTime" xfId="76"/>
    <cellStyle name="sNumber" xfId="77"/>
    <cellStyle name="sPercent" xfId="78"/>
    <cellStyle name="sPhone" xfId="79"/>
    <cellStyle name="sPhoneExt" xfId="80"/>
    <cellStyle name="sRichText" xfId="81"/>
    <cellStyle name="sShortDate" xfId="82"/>
    <cellStyle name="sShortTime" xfId="83"/>
    <cellStyle name="sStandard" xfId="84"/>
    <cellStyle name="sText" xfId="85"/>
    <cellStyle name="sZip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5.28125" style="0" customWidth="1"/>
    <col min="2" max="2" width="12.00390625" style="0" customWidth="1"/>
    <col min="3" max="3" width="11.57421875" style="0" customWidth="1"/>
    <col min="4" max="4" width="6.7109375" style="0" bestFit="1" customWidth="1"/>
    <col min="5" max="5" width="8.28125" style="0" bestFit="1" customWidth="1"/>
    <col min="6" max="6" width="36.140625" style="0" bestFit="1" customWidth="1"/>
    <col min="7" max="7" width="21.57421875" style="0" bestFit="1" customWidth="1"/>
    <col min="8" max="8" width="15.421875" style="0" bestFit="1" customWidth="1"/>
    <col min="9" max="9" width="11.00390625" style="0" bestFit="1" customWidth="1"/>
    <col min="10" max="10" width="6.00390625" style="0" bestFit="1" customWidth="1"/>
    <col min="11" max="11" width="12.421875" style="0" bestFit="1" customWidth="1"/>
  </cols>
  <sheetData>
    <row r="1" spans="1:62" s="26" customFormat="1" ht="12.75">
      <c r="A1" s="260" t="s">
        <v>513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3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5"/>
      <c r="AM1" s="25"/>
      <c r="AN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26" customFormat="1" ht="25.5">
      <c r="A2" s="27"/>
      <c r="B2" s="28" t="s">
        <v>507</v>
      </c>
      <c r="C2" s="28" t="s">
        <v>514</v>
      </c>
      <c r="D2" s="29" t="s">
        <v>79</v>
      </c>
      <c r="E2" s="30" t="s">
        <v>80</v>
      </c>
      <c r="F2" s="30" t="s">
        <v>69</v>
      </c>
      <c r="G2" s="30" t="s">
        <v>81</v>
      </c>
      <c r="H2" s="31" t="s">
        <v>82</v>
      </c>
      <c r="I2" s="32" t="s">
        <v>83</v>
      </c>
      <c r="J2" s="32" t="s">
        <v>84</v>
      </c>
      <c r="K2" s="31" t="s">
        <v>85</v>
      </c>
      <c r="L2" s="33" t="s">
        <v>86</v>
      </c>
      <c r="M2" s="34" t="s">
        <v>87</v>
      </c>
      <c r="N2" s="31" t="s">
        <v>88</v>
      </c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5"/>
      <c r="AM2" s="25"/>
      <c r="AN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2:6" ht="12.75">
      <c r="B3" s="13"/>
      <c r="C3" s="13"/>
      <c r="D3" s="13"/>
      <c r="E3" s="13"/>
      <c r="F3" s="2"/>
    </row>
    <row r="4" spans="1:14" ht="12.75">
      <c r="A4" s="5" t="s">
        <v>75</v>
      </c>
      <c r="B4" s="14"/>
      <c r="C4" s="14"/>
      <c r="D4" s="14"/>
      <c r="E4" s="14"/>
      <c r="F4" s="11"/>
      <c r="G4" s="7"/>
      <c r="H4" s="7"/>
      <c r="I4" s="7"/>
      <c r="J4" s="7"/>
      <c r="K4" s="7"/>
      <c r="L4" s="7"/>
      <c r="M4" s="7"/>
      <c r="N4" s="7"/>
    </row>
    <row r="5" spans="1:14" ht="15">
      <c r="A5" s="1" t="s">
        <v>10</v>
      </c>
      <c r="B5" s="4">
        <v>97121</v>
      </c>
      <c r="C5" s="4">
        <v>98136</v>
      </c>
      <c r="D5" s="35">
        <f>SUM(C5-B5)</f>
        <v>1015</v>
      </c>
      <c r="E5" s="37">
        <f>SUM(D5/C5)</f>
        <v>0.010342789598108746</v>
      </c>
      <c r="F5" t="s">
        <v>56</v>
      </c>
      <c r="G5" t="s">
        <v>89</v>
      </c>
      <c r="I5" t="s">
        <v>118</v>
      </c>
      <c r="J5">
        <v>82001</v>
      </c>
      <c r="K5" s="1" t="s">
        <v>45</v>
      </c>
      <c r="L5">
        <v>2</v>
      </c>
      <c r="M5">
        <v>1</v>
      </c>
      <c r="N5" s="2">
        <v>4</v>
      </c>
    </row>
    <row r="6" spans="1:14" ht="15">
      <c r="A6" s="39" t="s">
        <v>12</v>
      </c>
      <c r="B6" s="41">
        <v>82178</v>
      </c>
      <c r="C6" s="41">
        <v>81039</v>
      </c>
      <c r="D6" s="46">
        <f>SUM(C6-B6)</f>
        <v>-1139</v>
      </c>
      <c r="E6" s="49">
        <f>SUM(D6/C6)</f>
        <v>-0.014054961191525068</v>
      </c>
      <c r="F6" s="40" t="s">
        <v>58</v>
      </c>
      <c r="G6" s="40" t="s">
        <v>90</v>
      </c>
      <c r="H6" s="40"/>
      <c r="I6" s="40" t="s">
        <v>119</v>
      </c>
      <c r="J6" s="40">
        <v>82601</v>
      </c>
      <c r="K6" s="39" t="s">
        <v>44</v>
      </c>
      <c r="L6" s="40">
        <v>2</v>
      </c>
      <c r="M6" s="40">
        <v>1</v>
      </c>
      <c r="N6" s="48">
        <v>4</v>
      </c>
    </row>
    <row r="7" spans="1:11" ht="15">
      <c r="A7" s="1"/>
      <c r="B7" s="4"/>
      <c r="C7" s="4"/>
      <c r="D7" s="35"/>
      <c r="E7" s="37"/>
      <c r="K7" s="1"/>
    </row>
    <row r="8" spans="1:14" ht="15">
      <c r="A8" s="5" t="s">
        <v>72</v>
      </c>
      <c r="B8" s="10"/>
      <c r="C8" s="10"/>
      <c r="D8" s="36"/>
      <c r="E8" s="129"/>
      <c r="F8" s="7"/>
      <c r="G8" s="7"/>
      <c r="H8" s="7"/>
      <c r="I8" s="7"/>
      <c r="J8" s="7"/>
      <c r="K8" s="8"/>
      <c r="L8" s="7"/>
      <c r="M8" s="7"/>
      <c r="N8" s="7"/>
    </row>
    <row r="9" spans="1:14" ht="15">
      <c r="A9" s="1" t="s">
        <v>2</v>
      </c>
      <c r="B9" s="4">
        <v>49220</v>
      </c>
      <c r="C9" s="4">
        <v>48803</v>
      </c>
      <c r="D9" s="35">
        <f aca="true" t="shared" si="0" ref="D9:D14">SUM(C9-B9)</f>
        <v>-417</v>
      </c>
      <c r="E9" s="38">
        <f aca="true" t="shared" si="1" ref="E9:E14">SUM(D9/C9)</f>
        <v>-0.008544556687088908</v>
      </c>
      <c r="F9" t="s">
        <v>48</v>
      </c>
      <c r="G9" t="s">
        <v>91</v>
      </c>
      <c r="I9" t="s">
        <v>120</v>
      </c>
      <c r="J9">
        <v>82718</v>
      </c>
      <c r="K9" s="1" t="s">
        <v>43</v>
      </c>
      <c r="L9">
        <v>1</v>
      </c>
      <c r="M9">
        <v>0</v>
      </c>
      <c r="N9" s="2">
        <v>2</v>
      </c>
    </row>
    <row r="10" spans="1:14" ht="15">
      <c r="A10" s="39" t="s">
        <v>18</v>
      </c>
      <c r="B10" s="41">
        <v>44626</v>
      </c>
      <c r="C10" s="41">
        <v>44165</v>
      </c>
      <c r="D10" s="46">
        <f t="shared" si="0"/>
        <v>-461</v>
      </c>
      <c r="E10" s="49">
        <f t="shared" si="1"/>
        <v>-0.010438129740744933</v>
      </c>
      <c r="F10" s="40" t="s">
        <v>64</v>
      </c>
      <c r="G10" s="40" t="s">
        <v>92</v>
      </c>
      <c r="H10" s="40"/>
      <c r="I10" s="40" t="s">
        <v>121</v>
      </c>
      <c r="J10" s="40">
        <v>82935</v>
      </c>
      <c r="K10" s="39" t="s">
        <v>42</v>
      </c>
      <c r="L10" s="40">
        <v>9</v>
      </c>
      <c r="M10" s="40">
        <v>0</v>
      </c>
      <c r="N10" s="48">
        <v>10</v>
      </c>
    </row>
    <row r="11" spans="1:14" ht="15">
      <c r="A11" s="1" t="s">
        <v>6</v>
      </c>
      <c r="B11" s="4">
        <v>40315</v>
      </c>
      <c r="C11" s="4">
        <v>40242</v>
      </c>
      <c r="D11" s="35">
        <f t="shared" si="0"/>
        <v>-73</v>
      </c>
      <c r="E11" s="38">
        <f t="shared" si="1"/>
        <v>-0.0018140251478554743</v>
      </c>
      <c r="F11" t="s">
        <v>52</v>
      </c>
      <c r="G11" t="s">
        <v>93</v>
      </c>
      <c r="I11" t="s">
        <v>122</v>
      </c>
      <c r="J11">
        <v>82520</v>
      </c>
      <c r="K11" s="1" t="s">
        <v>41</v>
      </c>
      <c r="L11">
        <v>2</v>
      </c>
      <c r="M11">
        <v>0</v>
      </c>
      <c r="N11" s="2">
        <v>3</v>
      </c>
    </row>
    <row r="12" spans="1:14" ht="15">
      <c r="A12" s="39" t="s">
        <v>0</v>
      </c>
      <c r="B12" s="41">
        <v>37956</v>
      </c>
      <c r="C12" s="41">
        <v>38256</v>
      </c>
      <c r="D12" s="46">
        <f t="shared" si="0"/>
        <v>300</v>
      </c>
      <c r="E12" s="47">
        <f t="shared" si="1"/>
        <v>0.007841907151819323</v>
      </c>
      <c r="F12" s="40" t="s">
        <v>46</v>
      </c>
      <c r="G12" s="40" t="s">
        <v>94</v>
      </c>
      <c r="H12" s="40"/>
      <c r="I12" s="40" t="s">
        <v>123</v>
      </c>
      <c r="J12" s="40">
        <v>82070</v>
      </c>
      <c r="K12" s="39" t="s">
        <v>40</v>
      </c>
      <c r="L12" s="40">
        <v>2</v>
      </c>
      <c r="M12" s="40">
        <v>0</v>
      </c>
      <c r="N12" s="48">
        <v>3</v>
      </c>
    </row>
    <row r="13" spans="1:14" ht="15">
      <c r="A13" s="1" t="s">
        <v>16</v>
      </c>
      <c r="B13" s="4">
        <v>30009</v>
      </c>
      <c r="C13" s="4">
        <v>30200</v>
      </c>
      <c r="D13" s="35">
        <f t="shared" si="0"/>
        <v>191</v>
      </c>
      <c r="E13" s="37">
        <f t="shared" si="1"/>
        <v>0.006324503311258278</v>
      </c>
      <c r="F13" t="s">
        <v>62</v>
      </c>
      <c r="G13" t="s">
        <v>95</v>
      </c>
      <c r="I13" t="s">
        <v>124</v>
      </c>
      <c r="J13">
        <v>82801</v>
      </c>
      <c r="K13" s="1" t="s">
        <v>39</v>
      </c>
      <c r="L13">
        <v>3</v>
      </c>
      <c r="M13">
        <v>0</v>
      </c>
      <c r="N13" s="2">
        <v>4</v>
      </c>
    </row>
    <row r="14" spans="1:14" ht="15">
      <c r="A14" s="39" t="s">
        <v>14</v>
      </c>
      <c r="B14" s="41">
        <v>29228</v>
      </c>
      <c r="C14" s="41">
        <v>29353</v>
      </c>
      <c r="D14" s="46">
        <f t="shared" si="0"/>
        <v>125</v>
      </c>
      <c r="E14" s="208">
        <f t="shared" si="1"/>
        <v>0.004258508499982966</v>
      </c>
      <c r="F14" s="40" t="s">
        <v>60</v>
      </c>
      <c r="G14" s="40" t="s">
        <v>492</v>
      </c>
      <c r="H14" s="40"/>
      <c r="I14" s="40" t="s">
        <v>125</v>
      </c>
      <c r="J14" s="40">
        <v>82414</v>
      </c>
      <c r="K14" s="39" t="s">
        <v>38</v>
      </c>
      <c r="L14" s="40">
        <v>2</v>
      </c>
      <c r="M14" s="40">
        <v>0</v>
      </c>
      <c r="N14" s="48">
        <v>3</v>
      </c>
    </row>
    <row r="15" spans="1:11" ht="15">
      <c r="A15" s="1"/>
      <c r="B15" s="4"/>
      <c r="C15" s="4"/>
      <c r="D15" s="35"/>
      <c r="E15" s="37"/>
      <c r="K15" s="1"/>
    </row>
    <row r="16" spans="1:14" ht="15">
      <c r="A16" s="5" t="s">
        <v>73</v>
      </c>
      <c r="B16" s="10"/>
      <c r="C16" s="10"/>
      <c r="D16" s="36"/>
      <c r="E16" s="129"/>
      <c r="F16" s="7"/>
      <c r="G16" s="7"/>
      <c r="H16" s="7"/>
      <c r="I16" s="7"/>
      <c r="J16" s="7"/>
      <c r="K16" s="8"/>
      <c r="L16" s="7"/>
      <c r="M16" s="7"/>
      <c r="N16" s="7"/>
    </row>
    <row r="17" spans="1:14" ht="15">
      <c r="A17" s="1" t="s">
        <v>19</v>
      </c>
      <c r="B17" s="4">
        <v>23125</v>
      </c>
      <c r="C17" s="4">
        <v>23191</v>
      </c>
      <c r="D17" s="35">
        <f aca="true" t="shared" si="2" ref="D17:D23">SUM(C17-B17)</f>
        <v>66</v>
      </c>
      <c r="E17" s="37">
        <f aca="true" t="shared" si="3" ref="E17:E23">SUM(D17/C17)</f>
        <v>0.0028459316114009744</v>
      </c>
      <c r="F17" t="s">
        <v>65</v>
      </c>
      <c r="G17" t="s">
        <v>97</v>
      </c>
      <c r="H17" t="s">
        <v>112</v>
      </c>
      <c r="I17" t="s">
        <v>126</v>
      </c>
      <c r="J17">
        <v>83001</v>
      </c>
      <c r="K17" s="1" t="s">
        <v>37</v>
      </c>
      <c r="L17">
        <v>1</v>
      </c>
      <c r="M17">
        <v>0</v>
      </c>
      <c r="N17" s="2">
        <v>2</v>
      </c>
    </row>
    <row r="18" spans="1:14" ht="15">
      <c r="A18" s="39" t="s">
        <v>20</v>
      </c>
      <c r="B18" s="41">
        <v>20822</v>
      </c>
      <c r="C18" s="41">
        <v>20773</v>
      </c>
      <c r="D18" s="46">
        <f t="shared" si="2"/>
        <v>-49</v>
      </c>
      <c r="E18" s="49">
        <f t="shared" si="3"/>
        <v>-0.0023588311750830405</v>
      </c>
      <c r="F18" s="40" t="s">
        <v>66</v>
      </c>
      <c r="G18" s="40" t="s">
        <v>98</v>
      </c>
      <c r="H18" s="40"/>
      <c r="I18" s="40" t="s">
        <v>127</v>
      </c>
      <c r="J18" s="40">
        <v>82930</v>
      </c>
      <c r="K18" s="39" t="s">
        <v>36</v>
      </c>
      <c r="L18" s="40">
        <v>2</v>
      </c>
      <c r="M18" s="40">
        <v>0</v>
      </c>
      <c r="N18" s="48">
        <v>3</v>
      </c>
    </row>
    <row r="19" spans="1:14" ht="15">
      <c r="A19" s="1" t="s">
        <v>11</v>
      </c>
      <c r="B19" s="4">
        <v>18722</v>
      </c>
      <c r="C19" s="4">
        <v>19110</v>
      </c>
      <c r="D19" s="35">
        <f t="shared" si="2"/>
        <v>388</v>
      </c>
      <c r="E19" s="37">
        <f t="shared" si="3"/>
        <v>0.020303506017791732</v>
      </c>
      <c r="F19" t="s">
        <v>57</v>
      </c>
      <c r="G19" t="s">
        <v>99</v>
      </c>
      <c r="I19" t="s">
        <v>128</v>
      </c>
      <c r="J19">
        <v>83101</v>
      </c>
      <c r="K19" s="1" t="s">
        <v>35</v>
      </c>
      <c r="L19">
        <v>5</v>
      </c>
      <c r="M19">
        <v>0</v>
      </c>
      <c r="N19" s="2">
        <v>6</v>
      </c>
    </row>
    <row r="20" spans="1:14" ht="15">
      <c r="A20" s="39" t="s">
        <v>3</v>
      </c>
      <c r="B20" s="41">
        <v>15559</v>
      </c>
      <c r="C20" s="41">
        <v>15618</v>
      </c>
      <c r="D20" s="46">
        <f t="shared" si="2"/>
        <v>59</v>
      </c>
      <c r="E20" s="208">
        <f t="shared" si="3"/>
        <v>0.0037776924061979768</v>
      </c>
      <c r="F20" s="40" t="s">
        <v>49</v>
      </c>
      <c r="G20" s="40" t="s">
        <v>100</v>
      </c>
      <c r="H20" s="40"/>
      <c r="I20" s="40" t="s">
        <v>129</v>
      </c>
      <c r="J20" s="40">
        <v>82301</v>
      </c>
      <c r="K20" s="39" t="s">
        <v>34</v>
      </c>
      <c r="L20" s="40">
        <v>7</v>
      </c>
      <c r="M20" s="40">
        <v>0</v>
      </c>
      <c r="N20" s="48">
        <v>8</v>
      </c>
    </row>
    <row r="21" spans="1:14" ht="15">
      <c r="A21" s="1" t="s">
        <v>4</v>
      </c>
      <c r="B21" s="4">
        <v>14236</v>
      </c>
      <c r="C21" s="4">
        <v>14191</v>
      </c>
      <c r="D21" s="35">
        <f t="shared" si="2"/>
        <v>-45</v>
      </c>
      <c r="E21" s="38">
        <f t="shared" si="3"/>
        <v>-0.0031710238883799593</v>
      </c>
      <c r="F21" t="s">
        <v>50</v>
      </c>
      <c r="G21" t="s">
        <v>101</v>
      </c>
      <c r="I21" t="s">
        <v>130</v>
      </c>
      <c r="J21">
        <v>82633</v>
      </c>
      <c r="K21" s="1" t="s">
        <v>33</v>
      </c>
      <c r="L21">
        <v>1</v>
      </c>
      <c r="M21">
        <v>0</v>
      </c>
      <c r="N21" s="2">
        <v>2</v>
      </c>
    </row>
    <row r="22" spans="1:14" ht="15">
      <c r="A22" s="39" t="s">
        <v>7</v>
      </c>
      <c r="B22" s="41">
        <v>13383</v>
      </c>
      <c r="C22" s="41">
        <v>13390</v>
      </c>
      <c r="D22" s="46">
        <f t="shared" si="2"/>
        <v>7</v>
      </c>
      <c r="E22" s="208">
        <f t="shared" si="3"/>
        <v>0.0005227781926811053</v>
      </c>
      <c r="F22" s="40" t="s">
        <v>53</v>
      </c>
      <c r="G22" s="40" t="s">
        <v>102</v>
      </c>
      <c r="H22" s="40"/>
      <c r="I22" s="40" t="s">
        <v>131</v>
      </c>
      <c r="J22" s="40">
        <v>82240</v>
      </c>
      <c r="K22" s="39" t="s">
        <v>32</v>
      </c>
      <c r="L22" s="40">
        <v>0</v>
      </c>
      <c r="M22" s="40">
        <v>0</v>
      </c>
      <c r="N22" s="48">
        <v>1</v>
      </c>
    </row>
    <row r="23" spans="1:14" ht="15">
      <c r="A23" s="1" t="s">
        <v>1</v>
      </c>
      <c r="B23" s="4">
        <v>12022</v>
      </c>
      <c r="C23" s="4">
        <v>12005</v>
      </c>
      <c r="D23" s="35">
        <f t="shared" si="2"/>
        <v>-17</v>
      </c>
      <c r="E23" s="38">
        <f t="shared" si="3"/>
        <v>-0.0014160766347355268</v>
      </c>
      <c r="F23" t="s">
        <v>47</v>
      </c>
      <c r="G23" t="s">
        <v>103</v>
      </c>
      <c r="H23" t="s">
        <v>113</v>
      </c>
      <c r="I23" t="s">
        <v>132</v>
      </c>
      <c r="J23">
        <v>82410</v>
      </c>
      <c r="K23" s="1" t="s">
        <v>31</v>
      </c>
      <c r="L23">
        <v>5</v>
      </c>
      <c r="M23">
        <v>0</v>
      </c>
      <c r="N23" s="2">
        <v>6</v>
      </c>
    </row>
    <row r="24" spans="2:5" ht="12.75">
      <c r="B24" s="4"/>
      <c r="C24" s="4"/>
      <c r="D24" s="4"/>
      <c r="E24" s="4"/>
    </row>
    <row r="25" spans="1:14" ht="15">
      <c r="A25" s="5" t="s">
        <v>74</v>
      </c>
      <c r="B25" s="10"/>
      <c r="C25" s="10"/>
      <c r="D25" s="36"/>
      <c r="E25" s="129"/>
      <c r="F25" s="7"/>
      <c r="G25" s="7"/>
      <c r="H25" s="7"/>
      <c r="I25" s="7"/>
      <c r="J25" s="7"/>
      <c r="K25" s="8"/>
      <c r="L25" s="7"/>
      <c r="M25" s="7"/>
      <c r="N25" s="7"/>
    </row>
    <row r="26" spans="1:15" ht="15">
      <c r="A26" s="216" t="s">
        <v>17</v>
      </c>
      <c r="B26" s="217">
        <v>9899</v>
      </c>
      <c r="C26" s="218">
        <v>9769</v>
      </c>
      <c r="D26" s="219">
        <f aca="true" t="shared" si="4" ref="D26:D33">SUM(C26-B26)</f>
        <v>-130</v>
      </c>
      <c r="E26" s="220">
        <f aca="true" t="shared" si="5" ref="E26:E33">SUM(D26/C26)</f>
        <v>-0.013307400962227454</v>
      </c>
      <c r="F26" s="221" t="s">
        <v>63</v>
      </c>
      <c r="G26" s="221" t="s">
        <v>104</v>
      </c>
      <c r="H26" s="221" t="s">
        <v>114</v>
      </c>
      <c r="I26" s="221" t="s">
        <v>133</v>
      </c>
      <c r="J26" s="221">
        <v>82941</v>
      </c>
      <c r="K26" s="222" t="s">
        <v>30</v>
      </c>
      <c r="L26" s="221">
        <v>1</v>
      </c>
      <c r="M26" s="223">
        <v>0</v>
      </c>
      <c r="N26" s="224">
        <v>2</v>
      </c>
      <c r="O26" s="225"/>
    </row>
    <row r="27" spans="1:14" ht="15">
      <c r="A27" s="211" t="s">
        <v>15</v>
      </c>
      <c r="B27" s="184">
        <v>8812</v>
      </c>
      <c r="C27" s="247">
        <v>8680</v>
      </c>
      <c r="D27" s="248">
        <f t="shared" si="4"/>
        <v>-132</v>
      </c>
      <c r="E27" s="214">
        <f t="shared" si="5"/>
        <v>-0.015207373271889401</v>
      </c>
      <c r="F27" s="249" t="s">
        <v>61</v>
      </c>
      <c r="G27" s="249" t="s">
        <v>105</v>
      </c>
      <c r="H27" s="249"/>
      <c r="I27" s="249" t="s">
        <v>134</v>
      </c>
      <c r="J27" s="249">
        <v>82201</v>
      </c>
      <c r="K27" s="250" t="s">
        <v>29</v>
      </c>
      <c r="L27" s="249">
        <v>3</v>
      </c>
      <c r="M27" s="194">
        <v>0</v>
      </c>
      <c r="N27" s="215">
        <v>4</v>
      </c>
    </row>
    <row r="28" spans="1:15" ht="15">
      <c r="A28" s="238" t="s">
        <v>9</v>
      </c>
      <c r="B28" s="233">
        <v>8585</v>
      </c>
      <c r="C28" s="233">
        <v>8486</v>
      </c>
      <c r="D28" s="234">
        <f t="shared" si="4"/>
        <v>-99</v>
      </c>
      <c r="E28" s="239">
        <f t="shared" si="5"/>
        <v>-0.011666273862832902</v>
      </c>
      <c r="F28" s="227" t="s">
        <v>55</v>
      </c>
      <c r="G28" s="251" t="s">
        <v>106</v>
      </c>
      <c r="H28" s="251"/>
      <c r="I28" s="251" t="s">
        <v>135</v>
      </c>
      <c r="J28" s="251">
        <v>82834</v>
      </c>
      <c r="K28" s="255" t="s">
        <v>28</v>
      </c>
      <c r="L28" s="251">
        <v>1</v>
      </c>
      <c r="M28" s="251">
        <v>0</v>
      </c>
      <c r="N28" s="256">
        <v>2</v>
      </c>
      <c r="O28" s="225"/>
    </row>
    <row r="29" spans="1:14" ht="15">
      <c r="A29" s="246" t="s">
        <v>21</v>
      </c>
      <c r="B29" s="212">
        <v>8328</v>
      </c>
      <c r="C29" s="212">
        <v>8235</v>
      </c>
      <c r="D29" s="213">
        <f t="shared" si="4"/>
        <v>-93</v>
      </c>
      <c r="E29" s="214">
        <f t="shared" si="5"/>
        <v>-0.011293260473588343</v>
      </c>
      <c r="F29" s="194" t="s">
        <v>67</v>
      </c>
      <c r="G29" s="194" t="s">
        <v>107</v>
      </c>
      <c r="H29" s="194"/>
      <c r="I29" s="242" t="s">
        <v>136</v>
      </c>
      <c r="J29" s="194">
        <v>82401</v>
      </c>
      <c r="K29" s="211" t="s">
        <v>27</v>
      </c>
      <c r="L29" s="194">
        <v>1</v>
      </c>
      <c r="M29" s="194">
        <v>0</v>
      </c>
      <c r="N29" s="245">
        <v>2</v>
      </c>
    </row>
    <row r="30" spans="1:15" ht="15">
      <c r="A30" s="237" t="s">
        <v>5</v>
      </c>
      <c r="B30" s="236">
        <v>7444</v>
      </c>
      <c r="C30" s="236">
        <v>7464</v>
      </c>
      <c r="D30" s="235">
        <f t="shared" si="4"/>
        <v>20</v>
      </c>
      <c r="E30" s="240">
        <f t="shared" si="5"/>
        <v>0.0026795284030010718</v>
      </c>
      <c r="F30" s="227" t="s">
        <v>51</v>
      </c>
      <c r="G30" s="251" t="s">
        <v>108</v>
      </c>
      <c r="H30" s="251" t="s">
        <v>115</v>
      </c>
      <c r="I30" s="252" t="s">
        <v>137</v>
      </c>
      <c r="J30" s="253">
        <v>82729</v>
      </c>
      <c r="K30" s="254" t="s">
        <v>26</v>
      </c>
      <c r="L30" s="253">
        <v>2</v>
      </c>
      <c r="M30" s="258">
        <v>0</v>
      </c>
      <c r="N30" s="257">
        <v>3</v>
      </c>
      <c r="O30" s="225"/>
    </row>
    <row r="31" spans="1:14" ht="15">
      <c r="A31" s="211" t="s">
        <v>22</v>
      </c>
      <c r="B31" s="212">
        <v>7234</v>
      </c>
      <c r="C31" s="212">
        <v>7236</v>
      </c>
      <c r="D31" s="213">
        <f t="shared" si="4"/>
        <v>2</v>
      </c>
      <c r="E31" s="241">
        <f t="shared" si="5"/>
        <v>0.0002763957987838585</v>
      </c>
      <c r="F31" s="242" t="s">
        <v>68</v>
      </c>
      <c r="G31" s="194" t="s">
        <v>109</v>
      </c>
      <c r="H31" s="242"/>
      <c r="I31" s="194" t="s">
        <v>138</v>
      </c>
      <c r="J31" s="194">
        <v>82701</v>
      </c>
      <c r="K31" s="243" t="s">
        <v>25</v>
      </c>
      <c r="L31" s="194">
        <v>1</v>
      </c>
      <c r="M31" s="244">
        <v>0</v>
      </c>
      <c r="N31" s="245">
        <v>2</v>
      </c>
    </row>
    <row r="32" spans="1:15" ht="15">
      <c r="A32" s="210" t="s">
        <v>8</v>
      </c>
      <c r="B32" s="232">
        <v>4741</v>
      </c>
      <c r="C32" s="232">
        <v>4679</v>
      </c>
      <c r="D32" s="231">
        <f t="shared" si="4"/>
        <v>-62</v>
      </c>
      <c r="E32" s="230">
        <f t="shared" si="5"/>
        <v>-0.013250694592861722</v>
      </c>
      <c r="F32" s="229" t="s">
        <v>54</v>
      </c>
      <c r="G32" s="229" t="s">
        <v>110</v>
      </c>
      <c r="H32" s="229" t="s">
        <v>116</v>
      </c>
      <c r="I32" s="229" t="s">
        <v>139</v>
      </c>
      <c r="J32" s="227">
        <v>82443</v>
      </c>
      <c r="K32" s="228" t="s">
        <v>24</v>
      </c>
      <c r="L32" s="229">
        <v>0</v>
      </c>
      <c r="M32" s="227">
        <v>0</v>
      </c>
      <c r="N32" s="226">
        <v>1</v>
      </c>
      <c r="O32" s="225"/>
    </row>
    <row r="33" spans="1:14" ht="15">
      <c r="A33" s="211" t="s">
        <v>13</v>
      </c>
      <c r="B33" s="212">
        <v>2542</v>
      </c>
      <c r="C33" s="212">
        <v>2480</v>
      </c>
      <c r="D33" s="213">
        <f t="shared" si="4"/>
        <v>-62</v>
      </c>
      <c r="E33" s="214">
        <f t="shared" si="5"/>
        <v>-0.025</v>
      </c>
      <c r="F33" s="194" t="s">
        <v>59</v>
      </c>
      <c r="G33" s="194" t="s">
        <v>111</v>
      </c>
      <c r="H33" s="194" t="s">
        <v>117</v>
      </c>
      <c r="I33" s="194" t="s">
        <v>140</v>
      </c>
      <c r="J33" s="194">
        <v>82225</v>
      </c>
      <c r="K33" s="211" t="s">
        <v>23</v>
      </c>
      <c r="L33" s="194">
        <v>0</v>
      </c>
      <c r="M33" s="194">
        <v>0</v>
      </c>
      <c r="N33" s="215">
        <v>1</v>
      </c>
    </row>
    <row r="34" spans="2:5" ht="12.75">
      <c r="B34" s="4"/>
      <c r="C34" s="4"/>
      <c r="D34" s="4"/>
      <c r="E34" s="4"/>
    </row>
    <row r="35" spans="1:14" ht="15">
      <c r="A35" s="6" t="s">
        <v>76</v>
      </c>
      <c r="B35" s="15">
        <v>586107</v>
      </c>
      <c r="C35" s="15">
        <v>585501</v>
      </c>
      <c r="D35" s="207">
        <f>SUM(D5:D33)</f>
        <v>-606</v>
      </c>
      <c r="E35" s="209">
        <v>-0.0010350110418257</v>
      </c>
      <c r="F35" s="12"/>
      <c r="G35" s="12"/>
      <c r="H35" s="12"/>
      <c r="I35" s="12"/>
      <c r="J35" s="12"/>
      <c r="K35" s="12"/>
      <c r="L35" s="12">
        <v>53</v>
      </c>
      <c r="M35" s="12">
        <v>2</v>
      </c>
      <c r="N35" s="12">
        <v>78</v>
      </c>
    </row>
  </sheetData>
  <sheetProtection/>
  <mergeCells count="1">
    <mergeCell ref="A1:N1"/>
  </mergeCells>
  <printOptions/>
  <pageMargins left="0.25" right="0.25" top="0.75" bottom="0.75" header="0.3" footer="0.3"/>
  <pageSetup fitToHeight="0" fitToWidth="1" horizontalDpi="600" verticalDpi="600" orientation="landscape" paperSize="5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6.140625" style="0" customWidth="1"/>
    <col min="2" max="2" width="12.00390625" style="0" customWidth="1"/>
    <col min="4" max="4" width="9.140625" style="87" customWidth="1"/>
    <col min="5" max="5" width="11.28125" style="0" customWidth="1"/>
    <col min="6" max="6" width="16.00390625" style="87" customWidth="1"/>
    <col min="7" max="7" width="11.421875" style="0" customWidth="1"/>
    <col min="8" max="8" width="11.421875" style="87" customWidth="1"/>
    <col min="9" max="9" width="12.7109375" style="0" customWidth="1"/>
    <col min="10" max="10" width="12.8515625" style="87" customWidth="1"/>
  </cols>
  <sheetData>
    <row r="1" spans="1:10" s="26" customFormat="1" ht="12.75">
      <c r="A1" s="264" t="s">
        <v>523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s="92" customFormat="1" ht="41.25" customHeight="1">
      <c r="A2" s="82"/>
      <c r="B2" s="34" t="s">
        <v>141</v>
      </c>
      <c r="C2" s="83" t="s">
        <v>197</v>
      </c>
      <c r="D2" s="85" t="s">
        <v>198</v>
      </c>
      <c r="E2" s="83" t="s">
        <v>199</v>
      </c>
      <c r="F2" s="85" t="s">
        <v>200</v>
      </c>
      <c r="G2" s="83" t="s">
        <v>204</v>
      </c>
      <c r="H2" s="85" t="s">
        <v>201</v>
      </c>
      <c r="I2" s="91" t="s">
        <v>202</v>
      </c>
      <c r="J2" s="85" t="s">
        <v>203</v>
      </c>
    </row>
    <row r="3" spans="3:9" ht="12.75">
      <c r="C3" s="4"/>
      <c r="E3" s="4"/>
      <c r="G3" s="4"/>
      <c r="I3" s="4"/>
    </row>
    <row r="4" spans="1:10" ht="12.75">
      <c r="A4" s="5" t="s">
        <v>75</v>
      </c>
      <c r="B4" s="14"/>
      <c r="C4" s="10"/>
      <c r="D4" s="88"/>
      <c r="E4" s="10"/>
      <c r="F4" s="88"/>
      <c r="G4" s="10"/>
      <c r="H4" s="88"/>
      <c r="I4" s="10"/>
      <c r="J4" s="88"/>
    </row>
    <row r="5" spans="1:10" ht="15">
      <c r="A5" s="1" t="s">
        <v>10</v>
      </c>
      <c r="B5" s="4">
        <v>98136</v>
      </c>
      <c r="C5" s="4">
        <v>300450</v>
      </c>
      <c r="D5" s="87">
        <f>SUM(C5/B5)</f>
        <v>3.061567620445097</v>
      </c>
      <c r="E5" s="4">
        <v>26980</v>
      </c>
      <c r="F5" s="136">
        <f>SUM(E5/B5)*1000</f>
        <v>274.9245944403685</v>
      </c>
      <c r="G5" s="4">
        <v>21118</v>
      </c>
      <c r="H5" s="87">
        <f>SUM(G5/B5)*1000</f>
        <v>215.19116328360644</v>
      </c>
      <c r="I5" s="4">
        <v>226</v>
      </c>
      <c r="J5" s="87">
        <f>SUM(I5/B5)*1000</f>
        <v>2.3029265509089427</v>
      </c>
    </row>
    <row r="6" spans="1:10" ht="15">
      <c r="A6" s="39" t="s">
        <v>12</v>
      </c>
      <c r="B6" s="41">
        <v>81039</v>
      </c>
      <c r="C6" s="41">
        <v>169878</v>
      </c>
      <c r="D6" s="89">
        <f>SUM(C6/B6)</f>
        <v>2.0962499537259838</v>
      </c>
      <c r="E6" s="41">
        <v>15006</v>
      </c>
      <c r="F6" s="139">
        <f>SUM(E6/B6)*1000</f>
        <v>185.1701032836042</v>
      </c>
      <c r="G6" s="41">
        <v>28059</v>
      </c>
      <c r="H6" s="89">
        <f>SUM(G6/B6)*1000</f>
        <v>346.2406989227409</v>
      </c>
      <c r="I6" s="41">
        <v>182</v>
      </c>
      <c r="J6" s="89">
        <f>SUM(I6/B6)*1000</f>
        <v>2.2458322536062885</v>
      </c>
    </row>
    <row r="7" spans="1:9" ht="15">
      <c r="A7" s="1"/>
      <c r="B7" s="4"/>
      <c r="C7" s="4"/>
      <c r="E7" s="4"/>
      <c r="F7" s="136"/>
      <c r="G7" s="4"/>
      <c r="I7" s="4"/>
    </row>
    <row r="8" spans="1:10" ht="12.75">
      <c r="A8" s="5" t="s">
        <v>72</v>
      </c>
      <c r="B8" s="10"/>
      <c r="C8" s="10"/>
      <c r="D8" s="88"/>
      <c r="E8" s="10"/>
      <c r="F8" s="137"/>
      <c r="G8" s="10"/>
      <c r="H8" s="88"/>
      <c r="I8" s="10"/>
      <c r="J8" s="88"/>
    </row>
    <row r="9" spans="1:10" ht="15">
      <c r="A9" s="1" t="s">
        <v>2</v>
      </c>
      <c r="B9" s="4">
        <v>48803</v>
      </c>
      <c r="C9" s="4">
        <v>206018</v>
      </c>
      <c r="D9" s="87">
        <f>SUM(C9/B9)</f>
        <v>4.221420814294203</v>
      </c>
      <c r="E9" s="4">
        <v>11327</v>
      </c>
      <c r="F9" s="136">
        <f>SUM(E9/B9)*1000</f>
        <v>232.09638751716082</v>
      </c>
      <c r="G9" s="4">
        <v>20012</v>
      </c>
      <c r="H9" s="135">
        <f>SUM(G9/B9)*1000</f>
        <v>410.0567588058111</v>
      </c>
      <c r="I9" s="4">
        <v>404</v>
      </c>
      <c r="J9" s="87">
        <f>SUM(I9/B9)*1000</f>
        <v>8.278179620105321</v>
      </c>
    </row>
    <row r="10" spans="1:10" ht="15">
      <c r="A10" s="39" t="s">
        <v>18</v>
      </c>
      <c r="B10" s="41">
        <v>44165</v>
      </c>
      <c r="C10" s="41">
        <v>174175</v>
      </c>
      <c r="D10" s="89">
        <f>SUM(C10/B19)</f>
        <v>9.114338042909472</v>
      </c>
      <c r="E10" s="41">
        <v>14325</v>
      </c>
      <c r="F10" s="139">
        <f>SUM(E10/B10)*1000</f>
        <v>324.3518623344277</v>
      </c>
      <c r="G10" s="41">
        <v>19684</v>
      </c>
      <c r="H10" s="140">
        <f>SUM(G10/B10)*1000</f>
        <v>445.6922902751047</v>
      </c>
      <c r="I10" s="41">
        <v>205</v>
      </c>
      <c r="J10" s="89">
        <f>SUM(I10/B10)*1000</f>
        <v>4.641684591871392</v>
      </c>
    </row>
    <row r="11" spans="1:10" ht="15">
      <c r="A11" s="1" t="s">
        <v>6</v>
      </c>
      <c r="B11" s="4">
        <v>40242</v>
      </c>
      <c r="C11" s="4">
        <v>59744</v>
      </c>
      <c r="D11" s="87">
        <f>SUM(C11/B11)</f>
        <v>1.4846180607325679</v>
      </c>
      <c r="E11" s="4">
        <v>6308</v>
      </c>
      <c r="F11" s="136">
        <f>SUM(E11/B11)*1000</f>
        <v>156.75165250236074</v>
      </c>
      <c r="G11" s="4">
        <v>9029</v>
      </c>
      <c r="H11" s="135">
        <f>SUM(G11/B11)*1000</f>
        <v>224.36757616420655</v>
      </c>
      <c r="I11" s="4">
        <v>267</v>
      </c>
      <c r="J11" s="87">
        <f>SUM(I11/B11)*1000</f>
        <v>6.634859102430297</v>
      </c>
    </row>
    <row r="12" spans="1:10" ht="15">
      <c r="A12" s="39" t="s">
        <v>0</v>
      </c>
      <c r="B12" s="41">
        <v>38256</v>
      </c>
      <c r="C12" s="41">
        <v>115015</v>
      </c>
      <c r="D12" s="89">
        <f>SUM(C12/B12)</f>
        <v>3.0064565035549977</v>
      </c>
      <c r="E12" s="41">
        <v>11474</v>
      </c>
      <c r="F12" s="139">
        <f>SUM(E12/B12)*1000</f>
        <v>299.92680886658303</v>
      </c>
      <c r="G12" s="41">
        <v>7124</v>
      </c>
      <c r="H12" s="140">
        <f>SUM(G12/B12)*1000</f>
        <v>186.21915516520284</v>
      </c>
      <c r="I12" s="41">
        <v>228</v>
      </c>
      <c r="J12" s="89">
        <f>SUM(I12/B12)*1000</f>
        <v>5.959849435382686</v>
      </c>
    </row>
    <row r="13" spans="1:10" ht="15">
      <c r="A13" s="1" t="s">
        <v>16</v>
      </c>
      <c r="B13" s="4">
        <v>30200</v>
      </c>
      <c r="C13" s="4">
        <v>119947</v>
      </c>
      <c r="D13" s="87">
        <f>SUM(C13/B13)</f>
        <v>3.971754966887417</v>
      </c>
      <c r="E13" s="4">
        <v>6113</v>
      </c>
      <c r="F13" s="136">
        <f>SUM(E13/B13)*1000</f>
        <v>202.41721854304637</v>
      </c>
      <c r="G13" s="4">
        <v>12985</v>
      </c>
      <c r="H13" s="135">
        <f>SUM(G13/B13)*1000</f>
        <v>429.9668874172186</v>
      </c>
      <c r="I13" s="4">
        <v>177</v>
      </c>
      <c r="J13" s="87">
        <f>SUM(I13/B13)*1000</f>
        <v>5.86092715231788</v>
      </c>
    </row>
    <row r="14" spans="1:10" ht="15">
      <c r="A14" s="39" t="s">
        <v>14</v>
      </c>
      <c r="B14" s="41">
        <v>29353</v>
      </c>
      <c r="C14" s="41">
        <v>156017</v>
      </c>
      <c r="D14" s="89">
        <f>SUM(C14/B14)</f>
        <v>5.315197765134739</v>
      </c>
      <c r="E14" s="41">
        <v>8480</v>
      </c>
      <c r="F14" s="139">
        <f>SUM(E14/B14)*1000</f>
        <v>288.89721663884444</v>
      </c>
      <c r="G14" s="41">
        <v>12939</v>
      </c>
      <c r="H14" s="140">
        <f>SUM(G14/B14)*1000</f>
        <v>440.80673185023676</v>
      </c>
      <c r="I14" s="41">
        <v>165</v>
      </c>
      <c r="J14" s="89">
        <f>SUM(I14/B14)*1000</f>
        <v>5.621231219977515</v>
      </c>
    </row>
    <row r="15" spans="1:9" ht="15">
      <c r="A15" s="1"/>
      <c r="B15" s="4"/>
      <c r="C15" s="4"/>
      <c r="E15" s="4"/>
      <c r="F15" s="136"/>
      <c r="G15" s="4"/>
      <c r="H15" s="135"/>
      <c r="I15" s="4"/>
    </row>
    <row r="16" spans="1:10" ht="12.75">
      <c r="A16" s="5" t="s">
        <v>73</v>
      </c>
      <c r="B16" s="10"/>
      <c r="C16" s="10"/>
      <c r="D16" s="88"/>
      <c r="E16" s="10"/>
      <c r="F16" s="137"/>
      <c r="G16" s="10"/>
      <c r="H16" s="138"/>
      <c r="I16" s="10"/>
      <c r="J16" s="88"/>
    </row>
    <row r="17" spans="1:10" ht="15">
      <c r="A17" s="1" t="s">
        <v>19</v>
      </c>
      <c r="B17" s="4">
        <v>23191</v>
      </c>
      <c r="C17" s="4">
        <v>65733</v>
      </c>
      <c r="D17" s="87">
        <f>SUM(C17/B17)</f>
        <v>2.8344185244275795</v>
      </c>
      <c r="E17" s="4">
        <v>12123</v>
      </c>
      <c r="F17" s="136">
        <f>SUM(E17/B17)*1000</f>
        <v>522.7458928032427</v>
      </c>
      <c r="G17" s="4">
        <v>9675</v>
      </c>
      <c r="H17" s="135">
        <f>SUM(G17/B17)*1000</f>
        <v>417.18770212582467</v>
      </c>
      <c r="I17" s="4">
        <v>178</v>
      </c>
      <c r="J17" s="87">
        <f>SUM(I17/B18)*1000</f>
        <v>8.568815289077166</v>
      </c>
    </row>
    <row r="18" spans="1:10" ht="15">
      <c r="A18" s="39" t="s">
        <v>20</v>
      </c>
      <c r="B18" s="41">
        <v>20773</v>
      </c>
      <c r="C18" s="41">
        <v>106867</v>
      </c>
      <c r="D18" s="89">
        <f>SUM(C18/B18)</f>
        <v>5.144514514032639</v>
      </c>
      <c r="E18" s="41">
        <v>6058</v>
      </c>
      <c r="F18" s="139">
        <f>SUM(E18/B18)*1000</f>
        <v>291.62855629904203</v>
      </c>
      <c r="G18" s="41">
        <v>11648</v>
      </c>
      <c r="H18" s="140">
        <f>SUM(G18/B18)*1000</f>
        <v>560.7278679054541</v>
      </c>
      <c r="I18" s="41">
        <v>68</v>
      </c>
      <c r="J18" s="89">
        <f>SUM(I18/B18)*1000</f>
        <v>3.2734799980744236</v>
      </c>
    </row>
    <row r="19" spans="1:10" ht="15">
      <c r="A19" s="1" t="s">
        <v>11</v>
      </c>
      <c r="B19" s="4">
        <v>19110</v>
      </c>
      <c r="C19" s="4">
        <v>115665</v>
      </c>
      <c r="D19" s="87">
        <f>SUM(C19/B19)</f>
        <v>6.052590266875981</v>
      </c>
      <c r="E19" s="4">
        <v>7838</v>
      </c>
      <c r="F19" s="136">
        <f>SUM(E19/B19)*1000</f>
        <v>410.15175300889587</v>
      </c>
      <c r="G19" s="4">
        <v>10911</v>
      </c>
      <c r="H19" s="135">
        <f>SUM(G19/B19)*1000</f>
        <v>570.9576138147567</v>
      </c>
      <c r="I19" s="4">
        <v>216</v>
      </c>
      <c r="J19" s="87">
        <f>SUM(I19/B19)*1000</f>
        <v>11.302982731554161</v>
      </c>
    </row>
    <row r="20" spans="1:10" ht="15">
      <c r="A20" s="39" t="s">
        <v>3</v>
      </c>
      <c r="B20" s="41">
        <v>15618</v>
      </c>
      <c r="C20" s="41">
        <v>103347</v>
      </c>
      <c r="D20" s="89">
        <f>SUM(C20/B20)</f>
        <v>6.617172493276988</v>
      </c>
      <c r="E20" s="41">
        <v>5579</v>
      </c>
      <c r="F20" s="139">
        <f>SUM(E20/B20)*1000</f>
        <v>357.2160327826867</v>
      </c>
      <c r="G20" s="41">
        <v>9579</v>
      </c>
      <c r="H20" s="140">
        <f>SUM(G20/B21)*1000</f>
        <v>675.0052850398139</v>
      </c>
      <c r="I20" s="41">
        <v>33</v>
      </c>
      <c r="J20" s="89">
        <f>SUM(I20/B20)*1000</f>
        <v>2.1129466000768344</v>
      </c>
    </row>
    <row r="21" spans="1:10" ht="15">
      <c r="A21" s="1" t="s">
        <v>4</v>
      </c>
      <c r="B21" s="4">
        <v>14191</v>
      </c>
      <c r="C21" s="4">
        <v>56734</v>
      </c>
      <c r="D21" s="87">
        <f>SUM(C21/B21)</f>
        <v>3.997885984074413</v>
      </c>
      <c r="E21" s="4">
        <v>3289</v>
      </c>
      <c r="F21" s="136">
        <f>SUM(E21/B21)*1000</f>
        <v>231.76661264181521</v>
      </c>
      <c r="G21" s="4">
        <v>5213</v>
      </c>
      <c r="H21" s="135">
        <f>SUM(G21/B21)*1000</f>
        <v>367.34550066943837</v>
      </c>
      <c r="I21" s="4">
        <v>62</v>
      </c>
      <c r="J21" s="87">
        <f>SUM(I21/B21)*1000</f>
        <v>4.368966246212389</v>
      </c>
    </row>
    <row r="22" spans="1:10" ht="15">
      <c r="A22" s="39" t="s">
        <v>7</v>
      </c>
      <c r="B22" s="41">
        <v>13390</v>
      </c>
      <c r="C22" s="41">
        <v>42229</v>
      </c>
      <c r="D22" s="89">
        <f>SUM(C22/B22)</f>
        <v>3.1537714712471994</v>
      </c>
      <c r="E22" s="41">
        <v>1350</v>
      </c>
      <c r="F22" s="139">
        <f>SUM(E22/B22)*1000</f>
        <v>100.82150858849887</v>
      </c>
      <c r="G22" s="41">
        <v>1158</v>
      </c>
      <c r="H22" s="140">
        <f>SUM(G22/B22)*1000</f>
        <v>86.4824495892457</v>
      </c>
      <c r="I22" s="41">
        <v>97</v>
      </c>
      <c r="J22" s="89">
        <f>SUM(I22/B22)*1000</f>
        <v>7.2442120985810305</v>
      </c>
    </row>
    <row r="23" spans="1:10" ht="15">
      <c r="A23" s="1" t="s">
        <v>1</v>
      </c>
      <c r="B23" s="4">
        <v>12005</v>
      </c>
      <c r="C23" s="4">
        <v>59797</v>
      </c>
      <c r="D23" s="87">
        <f>SUM(C23/B23)</f>
        <v>4.98100791336943</v>
      </c>
      <c r="E23" s="4">
        <v>3456</v>
      </c>
      <c r="F23" s="136">
        <f>SUM(E23/B23)*1000</f>
        <v>287.88004997917534</v>
      </c>
      <c r="G23" s="4">
        <v>1594</v>
      </c>
      <c r="H23" s="135">
        <f>SUM(G23/B23)*1000</f>
        <v>132.77800916284883</v>
      </c>
      <c r="I23" s="4">
        <v>66</v>
      </c>
      <c r="J23" s="87">
        <f>SUM(I23/B23)*1000</f>
        <v>5.497709287796751</v>
      </c>
    </row>
    <row r="24" spans="1:10" ht="12.75">
      <c r="A24" s="194"/>
      <c r="B24" s="194"/>
      <c r="C24" s="194"/>
      <c r="D24" s="196"/>
      <c r="E24" s="194"/>
      <c r="F24" s="196"/>
      <c r="G24" s="194"/>
      <c r="H24" s="196"/>
      <c r="I24" s="194"/>
      <c r="J24" s="196"/>
    </row>
    <row r="25" spans="1:10" ht="15">
      <c r="A25" s="182" t="s">
        <v>74</v>
      </c>
      <c r="B25" s="198"/>
      <c r="C25" s="198"/>
      <c r="D25" s="199"/>
      <c r="E25" s="198"/>
      <c r="F25" s="200"/>
      <c r="G25" s="198"/>
      <c r="H25" s="201"/>
      <c r="I25" s="198"/>
      <c r="J25" s="199"/>
    </row>
    <row r="26" spans="1:10" ht="12.75">
      <c r="A26" s="183" t="s">
        <v>17</v>
      </c>
      <c r="B26" s="184">
        <v>9769</v>
      </c>
      <c r="C26" s="41">
        <v>61383</v>
      </c>
      <c r="D26" s="89">
        <f>SUM(C26/B26)</f>
        <v>6.283447640495445</v>
      </c>
      <c r="E26" s="41">
        <v>5461</v>
      </c>
      <c r="F26" s="139">
        <f>SUM(E26/B26)*1000</f>
        <v>559.0132050363394</v>
      </c>
      <c r="G26" s="41">
        <v>12155</v>
      </c>
      <c r="H26" s="140">
        <f>SUM(G26/B26)*1000</f>
        <v>1244.241989968267</v>
      </c>
      <c r="I26" s="41">
        <v>123</v>
      </c>
      <c r="J26" s="89">
        <f>SUM(I26/B26)*1000</f>
        <v>12.590848602722899</v>
      </c>
    </row>
    <row r="27" spans="1:10" ht="15">
      <c r="A27" s="1" t="s">
        <v>15</v>
      </c>
      <c r="B27" s="4">
        <v>8680</v>
      </c>
      <c r="C27" s="4">
        <v>43431</v>
      </c>
      <c r="D27" s="87">
        <f>SUM(C27/B27)</f>
        <v>5.003571428571429</v>
      </c>
      <c r="E27" s="4">
        <v>1023</v>
      </c>
      <c r="F27" s="136">
        <f>SUM(E27/B27)*1000</f>
        <v>117.85714285714286</v>
      </c>
      <c r="G27" s="4">
        <v>5597</v>
      </c>
      <c r="H27" s="135">
        <f>SUM(G27/B27)*1000</f>
        <v>644.8156682027649</v>
      </c>
      <c r="I27" s="4">
        <v>77</v>
      </c>
      <c r="J27" s="87">
        <f>SUM(I27/B27)*1000</f>
        <v>8.870967741935484</v>
      </c>
    </row>
    <row r="28" spans="1:10" ht="15">
      <c r="A28" s="39" t="s">
        <v>9</v>
      </c>
      <c r="B28" s="41">
        <v>8486</v>
      </c>
      <c r="C28" s="41">
        <v>43846</v>
      </c>
      <c r="D28" s="89">
        <f>SUM(C28/B28)</f>
        <v>5.16686306858355</v>
      </c>
      <c r="E28" s="41">
        <v>2754</v>
      </c>
      <c r="F28" s="139">
        <f>SUM(E28/B29)*1000</f>
        <v>334.42622950819674</v>
      </c>
      <c r="G28" s="41">
        <v>2601</v>
      </c>
      <c r="H28" s="140">
        <f>SUM(G28/B28)*1000</f>
        <v>306.5048314871553</v>
      </c>
      <c r="I28" s="41">
        <v>110</v>
      </c>
      <c r="J28" s="89">
        <f>SUM(I28/B28)*1000</f>
        <v>12.96252651425878</v>
      </c>
    </row>
    <row r="29" spans="1:10" ht="15">
      <c r="A29" s="1" t="s">
        <v>21</v>
      </c>
      <c r="B29" s="4">
        <v>8235</v>
      </c>
      <c r="C29" s="4">
        <v>71982</v>
      </c>
      <c r="D29" s="87">
        <f>SUM(C29/B29)</f>
        <v>8.740983606557377</v>
      </c>
      <c r="E29" s="4">
        <v>2438</v>
      </c>
      <c r="F29" s="136">
        <f>SUM(E29/B29)*1000</f>
        <v>296.05343047966</v>
      </c>
      <c r="G29" s="4">
        <v>3683</v>
      </c>
      <c r="H29" s="135">
        <f>SUM(G29/B29)*1000</f>
        <v>447.237401335762</v>
      </c>
      <c r="I29" s="4">
        <v>99</v>
      </c>
      <c r="J29" s="87">
        <f>SUM(I29/B29)*1000</f>
        <v>12.021857923497269</v>
      </c>
    </row>
    <row r="30" spans="1:10" ht="15">
      <c r="A30" s="39" t="s">
        <v>5</v>
      </c>
      <c r="B30" s="41">
        <v>7464</v>
      </c>
      <c r="C30" s="41">
        <v>55804</v>
      </c>
      <c r="D30" s="89">
        <f>SUM(C30/B30)</f>
        <v>7.476420150053591</v>
      </c>
      <c r="E30" s="41">
        <v>2050</v>
      </c>
      <c r="F30" s="139">
        <f>SUM(E30/B30)*1000</f>
        <v>274.65166130760986</v>
      </c>
      <c r="G30" s="41">
        <v>1783</v>
      </c>
      <c r="H30" s="140">
        <f>SUM(G30/B30)*1000</f>
        <v>238.87995712754557</v>
      </c>
      <c r="I30" s="41">
        <v>156</v>
      </c>
      <c r="J30" s="89">
        <f>SUM(I30/B30)*1000</f>
        <v>20.90032154340836</v>
      </c>
    </row>
    <row r="31" spans="1:10" ht="15">
      <c r="A31" s="1" t="s">
        <v>22</v>
      </c>
      <c r="B31" s="4">
        <v>7236</v>
      </c>
      <c r="C31" s="4">
        <v>42877</v>
      </c>
      <c r="D31" s="87">
        <f>SUM(C31/B31)</f>
        <v>5.92551133222775</v>
      </c>
      <c r="E31" s="4">
        <v>1964</v>
      </c>
      <c r="F31" s="136">
        <f>SUM(E31/B31)*1000</f>
        <v>271.420674405749</v>
      </c>
      <c r="G31" s="4">
        <v>3781</v>
      </c>
      <c r="H31" s="135">
        <f>SUM(G31/B31)*1000</f>
        <v>522.5262576008845</v>
      </c>
      <c r="I31" s="4">
        <v>77</v>
      </c>
      <c r="J31" s="87">
        <f>SUM(I31/B31)*1000</f>
        <v>10.641238253178551</v>
      </c>
    </row>
    <row r="32" spans="1:10" ht="15">
      <c r="A32" s="39" t="s">
        <v>8</v>
      </c>
      <c r="B32" s="41">
        <v>4679</v>
      </c>
      <c r="C32" s="41">
        <v>38334</v>
      </c>
      <c r="D32" s="89">
        <f>SUM(C32/B32)</f>
        <v>8.192776234238085</v>
      </c>
      <c r="E32" s="41">
        <v>1237</v>
      </c>
      <c r="F32" s="139">
        <f>SUM(E32/B32)*1000</f>
        <v>264.37272921564437</v>
      </c>
      <c r="G32" s="41">
        <v>1443</v>
      </c>
      <c r="H32" s="140">
        <f>SUM(G32/B32)*1000</f>
        <v>308.3992306048301</v>
      </c>
      <c r="I32" s="41">
        <v>77</v>
      </c>
      <c r="J32" s="89">
        <f>SUM(I32/B32)*1000</f>
        <v>16.45650780081214</v>
      </c>
    </row>
    <row r="33" spans="1:10" ht="15">
      <c r="A33" s="1" t="s">
        <v>13</v>
      </c>
      <c r="B33" s="4">
        <v>2480</v>
      </c>
      <c r="C33" s="4">
        <v>37000</v>
      </c>
      <c r="D33" s="87">
        <f>SUM(C33/B33)</f>
        <v>14.919354838709678</v>
      </c>
      <c r="E33" s="4">
        <v>1970</v>
      </c>
      <c r="F33" s="136">
        <f>SUM(E33/B33)*1000</f>
        <v>794.3548387096773</v>
      </c>
      <c r="G33" s="4">
        <v>9674</v>
      </c>
      <c r="H33" s="135">
        <f>SUM(G33/B33)*1000</f>
        <v>3900.8064516129034</v>
      </c>
      <c r="I33" s="4">
        <v>54</v>
      </c>
      <c r="J33" s="87">
        <f>SUM(I33/B33)*1000</f>
        <v>21.774193548387096</v>
      </c>
    </row>
    <row r="34" spans="2:9" ht="12.75">
      <c r="B34" s="4"/>
      <c r="C34" s="4"/>
      <c r="E34" s="4"/>
      <c r="G34" s="4"/>
      <c r="I34" s="4"/>
    </row>
    <row r="35" spans="1:10" ht="15">
      <c r="A35" s="6" t="s">
        <v>76</v>
      </c>
      <c r="B35" s="15">
        <v>585501</v>
      </c>
      <c r="C35" s="15">
        <f>SUM(C5:C33)</f>
        <v>2246273</v>
      </c>
      <c r="D35" s="90">
        <f>SUM(C35/B35)</f>
        <v>3.836497290354756</v>
      </c>
      <c r="E35" s="15">
        <f>SUM(E5:E33)</f>
        <v>158603</v>
      </c>
      <c r="F35" s="90">
        <f>SUM(E35/B35)*1000</f>
        <v>270.8842512651558</v>
      </c>
      <c r="G35" s="15">
        <f>SUM(G3:G33)</f>
        <v>221445</v>
      </c>
      <c r="H35" s="90">
        <f>SUM(G35/B35)*1000</f>
        <v>378.2145547146802</v>
      </c>
      <c r="I35" s="15">
        <f>SUM(I3:I33)</f>
        <v>3347</v>
      </c>
      <c r="J35" s="90">
        <f>SUM(I35/B35)*1000</f>
        <v>5.7164718762222435</v>
      </c>
    </row>
    <row r="37" ht="12.75">
      <c r="A37" s="94" t="s">
        <v>524</v>
      </c>
    </row>
  </sheetData>
  <sheetProtection/>
  <mergeCells count="1">
    <mergeCell ref="A1:J1"/>
  </mergeCells>
  <printOptions/>
  <pageMargins left="0.25" right="0.25" top="0.75" bottom="0.75" header="0.3" footer="0.3"/>
  <pageSetup fitToWidth="0" fitToHeight="1" horizontalDpi="600" verticalDpi="600" orientation="landscape" paperSize="5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5.421875" style="0" customWidth="1"/>
    <col min="2" max="2" width="10.57421875" style="0" customWidth="1"/>
    <col min="3" max="3" width="14.140625" style="0" customWidth="1"/>
    <col min="4" max="4" width="17.421875" style="0" customWidth="1"/>
    <col min="5" max="5" width="17.57421875" style="0" customWidth="1"/>
    <col min="6" max="6" width="12.00390625" style="0" customWidth="1"/>
    <col min="7" max="7" width="14.140625" style="0" customWidth="1"/>
    <col min="8" max="8" width="10.8515625" style="0" customWidth="1"/>
    <col min="9" max="9" width="10.140625" style="0" customWidth="1"/>
    <col min="11" max="11" width="14.00390625" style="0" customWidth="1"/>
  </cols>
  <sheetData>
    <row r="1" spans="1:7" s="26" customFormat="1" ht="12.75">
      <c r="A1" s="105" t="s">
        <v>525</v>
      </c>
      <c r="B1" s="106"/>
      <c r="C1" s="106"/>
      <c r="D1" s="106"/>
      <c r="E1" s="106"/>
      <c r="F1" s="106"/>
      <c r="G1" s="107"/>
    </row>
    <row r="2" spans="1:7" s="92" customFormat="1" ht="40.5" customHeight="1">
      <c r="A2" s="93"/>
      <c r="B2" s="34" t="s">
        <v>141</v>
      </c>
      <c r="C2" s="83" t="s">
        <v>205</v>
      </c>
      <c r="D2" s="83" t="s">
        <v>209</v>
      </c>
      <c r="E2" s="95" t="s">
        <v>207</v>
      </c>
      <c r="F2" s="95" t="s">
        <v>208</v>
      </c>
      <c r="G2" s="95" t="s">
        <v>206</v>
      </c>
    </row>
    <row r="3" spans="3:7" ht="12.75">
      <c r="C3" s="4"/>
      <c r="D3" s="4"/>
      <c r="E3" s="4"/>
      <c r="F3" s="4"/>
      <c r="G3" s="4"/>
    </row>
    <row r="4" spans="1:7" ht="12.75">
      <c r="A4" s="5" t="s">
        <v>75</v>
      </c>
      <c r="B4" s="14"/>
      <c r="C4" s="10"/>
      <c r="D4" s="10"/>
      <c r="E4" s="10"/>
      <c r="F4" s="10"/>
      <c r="G4" s="10"/>
    </row>
    <row r="5" spans="1:7" ht="15">
      <c r="A5" s="1" t="s">
        <v>10</v>
      </c>
      <c r="B5" s="4">
        <v>98136</v>
      </c>
      <c r="C5" s="4">
        <v>8960</v>
      </c>
      <c r="D5" s="4">
        <v>0</v>
      </c>
      <c r="E5" s="4">
        <v>10166</v>
      </c>
      <c r="F5" s="4">
        <v>0</v>
      </c>
      <c r="G5" s="4">
        <v>0</v>
      </c>
    </row>
    <row r="6" spans="1:7" ht="15">
      <c r="A6" s="39" t="s">
        <v>12</v>
      </c>
      <c r="B6" s="41">
        <v>81039</v>
      </c>
      <c r="C6" s="41">
        <v>8960</v>
      </c>
      <c r="D6" s="41">
        <v>2160</v>
      </c>
      <c r="E6" s="41">
        <v>10166</v>
      </c>
      <c r="F6" s="41">
        <v>8081</v>
      </c>
      <c r="G6" s="41">
        <v>551</v>
      </c>
    </row>
    <row r="7" spans="1:7" ht="15">
      <c r="A7" s="1"/>
      <c r="B7" s="4"/>
      <c r="C7" s="4"/>
      <c r="D7" s="4"/>
      <c r="E7" s="4"/>
      <c r="F7" s="4"/>
      <c r="G7" s="4"/>
    </row>
    <row r="8" spans="1:7" ht="12.75">
      <c r="A8" s="5" t="s">
        <v>72</v>
      </c>
      <c r="B8" s="10"/>
      <c r="C8" s="10"/>
      <c r="D8" s="10"/>
      <c r="E8" s="10"/>
      <c r="F8" s="10"/>
      <c r="G8" s="10"/>
    </row>
    <row r="9" spans="1:7" ht="15">
      <c r="A9" s="1" t="s">
        <v>2</v>
      </c>
      <c r="B9" s="4">
        <v>48803</v>
      </c>
      <c r="C9" s="4">
        <v>8960</v>
      </c>
      <c r="D9" s="4">
        <v>1916</v>
      </c>
      <c r="E9" s="4">
        <v>10166</v>
      </c>
      <c r="F9" s="4">
        <v>4316</v>
      </c>
      <c r="G9" s="4">
        <v>330</v>
      </c>
    </row>
    <row r="10" spans="1:7" ht="15">
      <c r="A10" s="39" t="s">
        <v>18</v>
      </c>
      <c r="B10" s="41">
        <v>44165</v>
      </c>
      <c r="C10" s="41">
        <v>8960</v>
      </c>
      <c r="D10" s="41">
        <v>2453</v>
      </c>
      <c r="E10" s="41">
        <v>10166</v>
      </c>
      <c r="F10" s="41">
        <v>9438</v>
      </c>
      <c r="G10" s="41">
        <v>556</v>
      </c>
    </row>
    <row r="11" spans="1:7" ht="15">
      <c r="A11" s="1" t="s">
        <v>6</v>
      </c>
      <c r="B11" s="4">
        <v>40242</v>
      </c>
      <c r="C11" s="4">
        <v>8960</v>
      </c>
      <c r="D11" s="4">
        <v>0</v>
      </c>
      <c r="E11" s="4">
        <v>10166</v>
      </c>
      <c r="F11" s="4">
        <v>0</v>
      </c>
      <c r="G11" s="4">
        <v>0</v>
      </c>
    </row>
    <row r="12" spans="1:7" ht="15">
      <c r="A12" s="39" t="s">
        <v>0</v>
      </c>
      <c r="B12" s="41">
        <v>38256</v>
      </c>
      <c r="C12" s="41">
        <v>8960</v>
      </c>
      <c r="D12" s="41">
        <v>0</v>
      </c>
      <c r="E12" s="41">
        <v>10166</v>
      </c>
      <c r="F12" s="41">
        <v>0</v>
      </c>
      <c r="G12" s="41">
        <v>0</v>
      </c>
    </row>
    <row r="13" spans="1:7" ht="15">
      <c r="A13" s="1" t="s">
        <v>16</v>
      </c>
      <c r="B13" s="4">
        <v>30200</v>
      </c>
      <c r="C13" s="4">
        <v>8960</v>
      </c>
      <c r="D13" s="4">
        <v>0</v>
      </c>
      <c r="E13" s="4">
        <v>10166</v>
      </c>
      <c r="F13" s="4">
        <v>0</v>
      </c>
      <c r="G13" s="4">
        <v>0</v>
      </c>
    </row>
    <row r="14" spans="1:7" ht="15">
      <c r="A14" s="39" t="s">
        <v>14</v>
      </c>
      <c r="B14" s="41">
        <v>29353</v>
      </c>
      <c r="C14" s="41">
        <v>8960</v>
      </c>
      <c r="D14" s="41">
        <v>0</v>
      </c>
      <c r="E14" s="41">
        <v>10166</v>
      </c>
      <c r="F14" s="41">
        <v>31</v>
      </c>
      <c r="G14" s="41">
        <v>0</v>
      </c>
    </row>
    <row r="15" spans="1:7" ht="15">
      <c r="A15" s="1"/>
      <c r="B15" s="4"/>
      <c r="C15" s="4"/>
      <c r="D15" s="4"/>
      <c r="E15" s="4"/>
      <c r="F15" s="4"/>
      <c r="G15" s="4"/>
    </row>
    <row r="16" spans="1:7" ht="12.75">
      <c r="A16" s="5" t="s">
        <v>73</v>
      </c>
      <c r="B16" s="10"/>
      <c r="C16" s="10"/>
      <c r="D16" s="10"/>
      <c r="E16" s="10"/>
      <c r="F16" s="10"/>
      <c r="G16" s="10"/>
    </row>
    <row r="17" spans="1:7" ht="15">
      <c r="A17" s="1" t="s">
        <v>19</v>
      </c>
      <c r="B17" s="4">
        <v>23191</v>
      </c>
      <c r="C17" s="4">
        <v>8960</v>
      </c>
      <c r="D17" s="4">
        <v>49299</v>
      </c>
      <c r="E17" s="4">
        <v>10166</v>
      </c>
      <c r="F17" s="4">
        <v>216687</v>
      </c>
      <c r="G17" s="4">
        <v>15607</v>
      </c>
    </row>
    <row r="18" spans="1:7" ht="15">
      <c r="A18" s="39" t="s">
        <v>20</v>
      </c>
      <c r="B18" s="41">
        <v>20773</v>
      </c>
      <c r="C18" s="41">
        <v>8960</v>
      </c>
      <c r="D18" s="41">
        <v>0</v>
      </c>
      <c r="E18" s="41">
        <v>10166</v>
      </c>
      <c r="F18" s="41">
        <v>0</v>
      </c>
      <c r="G18" s="41">
        <v>0</v>
      </c>
    </row>
    <row r="19" spans="1:7" ht="15">
      <c r="A19" s="1" t="s">
        <v>11</v>
      </c>
      <c r="B19" s="4">
        <v>19110</v>
      </c>
      <c r="C19" s="4">
        <v>8960</v>
      </c>
      <c r="D19" s="4">
        <v>0</v>
      </c>
      <c r="E19" s="4">
        <v>10166</v>
      </c>
      <c r="F19" s="4">
        <v>6165</v>
      </c>
      <c r="G19" s="4">
        <v>0</v>
      </c>
    </row>
    <row r="20" spans="1:7" ht="15">
      <c r="A20" s="39" t="s">
        <v>3</v>
      </c>
      <c r="B20" s="41">
        <v>15618</v>
      </c>
      <c r="C20" s="41">
        <v>8960</v>
      </c>
      <c r="D20" s="41">
        <v>0</v>
      </c>
      <c r="E20" s="41">
        <v>10166</v>
      </c>
      <c r="F20" s="41">
        <v>0</v>
      </c>
      <c r="G20" s="41">
        <v>0</v>
      </c>
    </row>
    <row r="21" spans="1:7" ht="15">
      <c r="A21" s="1" t="s">
        <v>4</v>
      </c>
      <c r="B21" s="4">
        <v>14191</v>
      </c>
      <c r="C21" s="4">
        <v>8960</v>
      </c>
      <c r="D21" s="4">
        <v>0</v>
      </c>
      <c r="E21" s="4">
        <v>10166</v>
      </c>
      <c r="F21" s="4">
        <v>22</v>
      </c>
      <c r="G21" s="4">
        <v>0</v>
      </c>
    </row>
    <row r="22" spans="1:7" ht="15">
      <c r="A22" s="39" t="s">
        <v>7</v>
      </c>
      <c r="B22" s="41">
        <v>13390</v>
      </c>
      <c r="C22" s="41">
        <v>8960</v>
      </c>
      <c r="D22" s="41">
        <v>0</v>
      </c>
      <c r="E22" s="41">
        <v>10166</v>
      </c>
      <c r="F22" s="41">
        <v>0</v>
      </c>
      <c r="G22" s="41">
        <v>0</v>
      </c>
    </row>
    <row r="23" spans="1:7" ht="15">
      <c r="A23" s="1" t="s">
        <v>1</v>
      </c>
      <c r="B23" s="4">
        <v>12005</v>
      </c>
      <c r="C23" s="4">
        <v>8960</v>
      </c>
      <c r="D23" s="4">
        <v>669</v>
      </c>
      <c r="E23" s="4">
        <v>10166</v>
      </c>
      <c r="F23" s="4">
        <v>2003</v>
      </c>
      <c r="G23" s="4">
        <v>49</v>
      </c>
    </row>
    <row r="24" spans="1:10" ht="12.75">
      <c r="A24" s="194"/>
      <c r="B24" s="194"/>
      <c r="C24" s="194"/>
      <c r="D24" s="196"/>
      <c r="E24" s="194"/>
      <c r="F24" s="196"/>
      <c r="G24" s="194"/>
      <c r="H24" s="203"/>
      <c r="I24" s="202"/>
      <c r="J24" s="203"/>
    </row>
    <row r="25" spans="1:7" ht="15">
      <c r="A25" s="182" t="s">
        <v>74</v>
      </c>
      <c r="B25" s="10"/>
      <c r="C25" s="10"/>
      <c r="D25" s="10"/>
      <c r="E25" s="10"/>
      <c r="F25" s="10"/>
      <c r="G25" s="10"/>
    </row>
    <row r="26" spans="1:7" ht="12.75">
      <c r="A26" s="190" t="s">
        <v>17</v>
      </c>
      <c r="B26" s="192">
        <v>9769</v>
      </c>
      <c r="C26" s="41">
        <v>8960</v>
      </c>
      <c r="D26" s="41">
        <v>0</v>
      </c>
      <c r="E26" s="41">
        <v>10166</v>
      </c>
      <c r="F26" s="41">
        <v>732</v>
      </c>
      <c r="G26" s="41">
        <v>0</v>
      </c>
    </row>
    <row r="27" spans="1:7" ht="15">
      <c r="A27" s="1" t="s">
        <v>15</v>
      </c>
      <c r="B27" s="4">
        <v>8680</v>
      </c>
      <c r="C27" s="4">
        <v>8960</v>
      </c>
      <c r="D27" s="4">
        <v>0</v>
      </c>
      <c r="E27" s="4">
        <v>10166</v>
      </c>
      <c r="F27" s="4">
        <v>0</v>
      </c>
      <c r="G27" s="4">
        <v>0</v>
      </c>
    </row>
    <row r="28" spans="1:7" ht="15">
      <c r="A28" s="39" t="s">
        <v>9</v>
      </c>
      <c r="B28" s="41">
        <v>8486</v>
      </c>
      <c r="C28" s="41">
        <v>8960</v>
      </c>
      <c r="D28" s="41">
        <v>0</v>
      </c>
      <c r="E28" s="41">
        <v>10166</v>
      </c>
      <c r="F28" s="41">
        <v>0</v>
      </c>
      <c r="G28" s="41">
        <v>0</v>
      </c>
    </row>
    <row r="29" spans="1:7" ht="15">
      <c r="A29" s="1" t="s">
        <v>21</v>
      </c>
      <c r="B29" s="4">
        <v>8235</v>
      </c>
      <c r="C29" s="4">
        <v>8960</v>
      </c>
      <c r="D29" s="4">
        <v>0</v>
      </c>
      <c r="E29" s="4">
        <v>10166</v>
      </c>
      <c r="F29" s="4">
        <v>0</v>
      </c>
      <c r="G29" s="4">
        <v>0</v>
      </c>
    </row>
    <row r="30" spans="1:7" ht="15">
      <c r="A30" s="39" t="s">
        <v>5</v>
      </c>
      <c r="B30" s="41">
        <v>7464</v>
      </c>
      <c r="C30" s="41">
        <v>8960</v>
      </c>
      <c r="D30" s="41">
        <v>0</v>
      </c>
      <c r="E30" s="41">
        <v>10166</v>
      </c>
      <c r="F30" s="41">
        <v>0</v>
      </c>
      <c r="G30" s="41">
        <v>0</v>
      </c>
    </row>
    <row r="31" spans="1:7" ht="15">
      <c r="A31" s="1" t="s">
        <v>22</v>
      </c>
      <c r="B31" s="4">
        <v>7236</v>
      </c>
      <c r="C31" s="4">
        <v>8960</v>
      </c>
      <c r="D31" s="4">
        <v>0</v>
      </c>
      <c r="E31" s="4">
        <v>10166</v>
      </c>
      <c r="F31" s="4">
        <v>0</v>
      </c>
      <c r="G31" s="4">
        <v>0</v>
      </c>
    </row>
    <row r="32" spans="1:7" ht="15">
      <c r="A32" s="39" t="s">
        <v>8</v>
      </c>
      <c r="B32" s="41">
        <v>4679</v>
      </c>
      <c r="C32" s="41">
        <v>8960</v>
      </c>
      <c r="D32" s="41">
        <v>0</v>
      </c>
      <c r="E32" s="41">
        <v>10166</v>
      </c>
      <c r="F32" s="41"/>
      <c r="G32" s="41">
        <v>0</v>
      </c>
    </row>
    <row r="33" spans="1:7" ht="15">
      <c r="A33" s="1" t="s">
        <v>13</v>
      </c>
      <c r="B33" s="4">
        <v>2480</v>
      </c>
      <c r="C33" s="4">
        <v>8960</v>
      </c>
      <c r="D33" s="4">
        <v>0</v>
      </c>
      <c r="E33" s="4">
        <v>10166</v>
      </c>
      <c r="F33" s="4">
        <v>419</v>
      </c>
      <c r="G33" s="4">
        <v>0</v>
      </c>
    </row>
    <row r="34" spans="2:7" ht="12.75">
      <c r="B34" s="4"/>
      <c r="C34" s="4"/>
      <c r="D34" s="4"/>
      <c r="E34" s="4"/>
      <c r="F34" s="4"/>
      <c r="G34" s="4"/>
    </row>
    <row r="35" spans="1:7" ht="15">
      <c r="A35" s="6" t="s">
        <v>76</v>
      </c>
      <c r="B35" s="15">
        <v>585501</v>
      </c>
      <c r="C35" s="15">
        <v>8960</v>
      </c>
      <c r="D35" s="15">
        <f>SUM(D5:D33)</f>
        <v>56497</v>
      </c>
      <c r="E35" s="15">
        <v>10166</v>
      </c>
      <c r="F35" s="15">
        <f>SUM(F5:F33)</f>
        <v>247894</v>
      </c>
      <c r="G35" s="15">
        <f>SUM(G5:G33)</f>
        <v>17093</v>
      </c>
    </row>
    <row r="37" ht="12.75">
      <c r="A37" s="2" t="s">
        <v>210</v>
      </c>
    </row>
    <row r="38" ht="12.75">
      <c r="A38" s="2" t="s">
        <v>211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5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5.7109375" style="0" customWidth="1"/>
    <col min="2" max="3" width="10.57421875" style="0" customWidth="1"/>
    <col min="4" max="4" width="11.421875" style="87" customWidth="1"/>
    <col min="5" max="5" width="11.00390625" style="0" customWidth="1"/>
    <col min="6" max="6" width="10.28125" style="55" customWidth="1"/>
    <col min="7" max="7" width="10.7109375" style="0" customWidth="1"/>
    <col min="8" max="8" width="10.8515625" style="55" customWidth="1"/>
    <col min="9" max="9" width="13.421875" style="0" customWidth="1"/>
    <col min="10" max="10" width="13.7109375" style="0" customWidth="1"/>
    <col min="11" max="11" width="14.421875" style="16" customWidth="1"/>
  </cols>
  <sheetData>
    <row r="1" spans="1:11" ht="12.75">
      <c r="A1" s="260" t="s">
        <v>526</v>
      </c>
      <c r="B1" s="276"/>
      <c r="C1" s="276"/>
      <c r="D1" s="276"/>
      <c r="E1" s="276"/>
      <c r="F1" s="276"/>
      <c r="G1" s="276"/>
      <c r="H1" s="276"/>
      <c r="I1" s="276"/>
      <c r="J1" s="276"/>
      <c r="K1" s="262"/>
    </row>
    <row r="2" spans="1:11" ht="42.75" customHeight="1">
      <c r="A2" s="68"/>
      <c r="B2" s="96" t="s">
        <v>141</v>
      </c>
      <c r="C2" s="83" t="s">
        <v>212</v>
      </c>
      <c r="D2" s="85" t="s">
        <v>213</v>
      </c>
      <c r="E2" s="85" t="s">
        <v>214</v>
      </c>
      <c r="F2" s="84" t="s">
        <v>215</v>
      </c>
      <c r="G2" s="83" t="s">
        <v>216</v>
      </c>
      <c r="H2" s="84" t="s">
        <v>217</v>
      </c>
      <c r="I2" s="83" t="s">
        <v>218</v>
      </c>
      <c r="J2" s="83" t="s">
        <v>219</v>
      </c>
      <c r="K2" s="86" t="s">
        <v>220</v>
      </c>
    </row>
    <row r="3" spans="3:10" ht="12.75">
      <c r="C3" s="4"/>
      <c r="E3" s="4"/>
      <c r="G3" s="4"/>
      <c r="I3" s="4"/>
      <c r="J3" s="4"/>
    </row>
    <row r="4" spans="1:11" ht="12.75">
      <c r="A4" s="5" t="s">
        <v>75</v>
      </c>
      <c r="B4" s="14"/>
      <c r="C4" s="10"/>
      <c r="D4" s="88"/>
      <c r="E4" s="10"/>
      <c r="F4" s="58"/>
      <c r="G4" s="10"/>
      <c r="H4" s="58"/>
      <c r="I4" s="10"/>
      <c r="J4" s="10"/>
      <c r="K4" s="17"/>
    </row>
    <row r="5" spans="1:11" ht="15">
      <c r="A5" s="1" t="s">
        <v>10</v>
      </c>
      <c r="B5" s="4">
        <v>98136</v>
      </c>
      <c r="C5" s="4">
        <v>621243</v>
      </c>
      <c r="D5" s="87">
        <f>SUM(C5/B5)</f>
        <v>6.33042920029347</v>
      </c>
      <c r="E5" s="4">
        <v>27365</v>
      </c>
      <c r="F5" s="55">
        <f>SUM(E5/C5)</f>
        <v>0.044048786062780586</v>
      </c>
      <c r="G5" s="4">
        <v>283309</v>
      </c>
      <c r="H5" s="55">
        <v>0.4771</v>
      </c>
      <c r="I5" s="4">
        <v>3768</v>
      </c>
      <c r="J5" s="4">
        <v>2042</v>
      </c>
      <c r="K5" s="16">
        <f>SUM(I5/J5)</f>
        <v>1.8452497551420177</v>
      </c>
    </row>
    <row r="6" spans="1:11" ht="15">
      <c r="A6" s="39" t="s">
        <v>12</v>
      </c>
      <c r="B6" s="41">
        <v>81039</v>
      </c>
      <c r="C6" s="41">
        <v>691267</v>
      </c>
      <c r="D6" s="89">
        <f>SUM(C6/B6)</f>
        <v>8.530053431064056</v>
      </c>
      <c r="E6" s="41">
        <v>44574</v>
      </c>
      <c r="F6" s="57">
        <f>SUM(E6/C6)</f>
        <v>0.06448159683595485</v>
      </c>
      <c r="G6" s="41">
        <v>219566</v>
      </c>
      <c r="H6" s="57">
        <v>0.3395</v>
      </c>
      <c r="I6" s="41">
        <v>2878</v>
      </c>
      <c r="J6" s="41">
        <v>3975</v>
      </c>
      <c r="K6" s="42">
        <f>SUM(I6/J6)</f>
        <v>0.7240251572327044</v>
      </c>
    </row>
    <row r="7" spans="1:10" ht="15">
      <c r="A7" s="1"/>
      <c r="B7" s="4"/>
      <c r="C7" s="4"/>
      <c r="E7" s="4"/>
      <c r="G7" s="4"/>
      <c r="I7" s="4"/>
      <c r="J7" s="4"/>
    </row>
    <row r="8" spans="1:11" ht="12.75">
      <c r="A8" s="5" t="s">
        <v>72</v>
      </c>
      <c r="B8" s="10"/>
      <c r="C8" s="10"/>
      <c r="D8" s="88"/>
      <c r="E8" s="10"/>
      <c r="F8" s="58"/>
      <c r="G8" s="10"/>
      <c r="H8" s="58"/>
      <c r="I8" s="10"/>
      <c r="J8" s="10"/>
      <c r="K8" s="17"/>
    </row>
    <row r="9" spans="1:11" ht="15">
      <c r="A9" s="1" t="s">
        <v>2</v>
      </c>
      <c r="B9" s="4">
        <v>48803</v>
      </c>
      <c r="C9" s="4">
        <v>468268</v>
      </c>
      <c r="D9" s="87">
        <f>SUM(C9/B9)</f>
        <v>9.595065877097719</v>
      </c>
      <c r="E9" s="4">
        <v>37413</v>
      </c>
      <c r="F9" s="55">
        <f>SUM(E9/C9)</f>
        <v>0.07989655496425124</v>
      </c>
      <c r="G9" s="4">
        <v>200240</v>
      </c>
      <c r="H9" s="55">
        <v>0.4648</v>
      </c>
      <c r="I9" s="4">
        <v>3528</v>
      </c>
      <c r="J9" s="4">
        <v>1005</v>
      </c>
      <c r="K9" s="16">
        <f>SUM(I9/J9)</f>
        <v>3.5104477611940297</v>
      </c>
    </row>
    <row r="10" spans="1:11" ht="15">
      <c r="A10" s="39" t="s">
        <v>18</v>
      </c>
      <c r="B10" s="41">
        <v>44165</v>
      </c>
      <c r="C10" s="41">
        <v>384526</v>
      </c>
      <c r="D10" s="89">
        <f>SUM(C10/B10)</f>
        <v>8.70657760670214</v>
      </c>
      <c r="E10" s="41">
        <v>16280</v>
      </c>
      <c r="F10" s="57">
        <f>SUM(E10/C10)</f>
        <v>0.04233783931385654</v>
      </c>
      <c r="G10" s="41">
        <v>154104</v>
      </c>
      <c r="H10" s="57">
        <v>0.4185</v>
      </c>
      <c r="I10" s="41">
        <v>3422</v>
      </c>
      <c r="J10" s="41">
        <v>2005</v>
      </c>
      <c r="K10" s="42">
        <f>SUM(I10/J10)</f>
        <v>1.7067331670822943</v>
      </c>
    </row>
    <row r="11" spans="1:11" ht="15">
      <c r="A11" s="1" t="s">
        <v>6</v>
      </c>
      <c r="B11" s="4">
        <v>40242</v>
      </c>
      <c r="C11" s="4">
        <v>209811</v>
      </c>
      <c r="D11" s="87">
        <f>SUM(C11/B11)</f>
        <v>5.213731921872671</v>
      </c>
      <c r="E11" s="4">
        <v>12308</v>
      </c>
      <c r="F11" s="55">
        <f>SUM(E11/C11)</f>
        <v>0.058662319897431495</v>
      </c>
      <c r="G11" s="4">
        <v>86263</v>
      </c>
      <c r="H11" s="55">
        <v>0.4368</v>
      </c>
      <c r="I11" s="4">
        <v>1314</v>
      </c>
      <c r="J11" s="4">
        <v>2007</v>
      </c>
      <c r="K11" s="16">
        <f>SUM(I11/J11)</f>
        <v>0.6547085201793722</v>
      </c>
    </row>
    <row r="12" spans="1:11" ht="15">
      <c r="A12" s="39" t="s">
        <v>0</v>
      </c>
      <c r="B12" s="41">
        <v>38256</v>
      </c>
      <c r="C12" s="41">
        <v>170805</v>
      </c>
      <c r="D12" s="89">
        <f>SUM(C12/B12)</f>
        <v>4.464789836888332</v>
      </c>
      <c r="E12" s="41">
        <v>14187</v>
      </c>
      <c r="F12" s="57">
        <f>SUM(E12/C12)</f>
        <v>0.0830596294019496</v>
      </c>
      <c r="G12" s="41">
        <v>77832</v>
      </c>
      <c r="H12" s="57">
        <v>0.497</v>
      </c>
      <c r="I12" s="41">
        <v>2029</v>
      </c>
      <c r="J12" s="41">
        <v>1396</v>
      </c>
      <c r="K12" s="42">
        <f>SUM(I12/J12)</f>
        <v>1.4534383954154728</v>
      </c>
    </row>
    <row r="13" spans="1:11" ht="15">
      <c r="A13" s="1" t="s">
        <v>16</v>
      </c>
      <c r="B13" s="4">
        <v>30200</v>
      </c>
      <c r="C13" s="4">
        <v>346050</v>
      </c>
      <c r="D13" s="87">
        <f>SUM(C13/B13)</f>
        <v>11.458609271523178</v>
      </c>
      <c r="E13" s="4">
        <v>27700</v>
      </c>
      <c r="F13" s="55">
        <f>SUM(E13/C13)</f>
        <v>0.08004623609305014</v>
      </c>
      <c r="G13" s="4">
        <v>116700</v>
      </c>
      <c r="H13" s="55">
        <v>0.3666</v>
      </c>
      <c r="I13" s="4">
        <v>4567</v>
      </c>
      <c r="J13" s="4">
        <v>1479</v>
      </c>
      <c r="K13" s="16">
        <f>SUM(I13/J13)</f>
        <v>3.08789722785666</v>
      </c>
    </row>
    <row r="14" spans="1:11" ht="15">
      <c r="A14" s="39" t="s">
        <v>14</v>
      </c>
      <c r="B14" s="41">
        <v>29353</v>
      </c>
      <c r="C14" s="41">
        <v>289250</v>
      </c>
      <c r="D14" s="89">
        <f>SUM(C14/B14)</f>
        <v>9.854188668960584</v>
      </c>
      <c r="E14" s="41">
        <v>13771</v>
      </c>
      <c r="F14" s="57">
        <f>SUM(E14/C14)</f>
        <v>0.04760933448573898</v>
      </c>
      <c r="G14" s="41">
        <v>126765</v>
      </c>
      <c r="H14" s="57">
        <v>0.4602</v>
      </c>
      <c r="I14" s="41">
        <v>6451</v>
      </c>
      <c r="J14" s="41">
        <v>5752</v>
      </c>
      <c r="K14" s="42">
        <f>SUM(I14/J14)</f>
        <v>1.1215229485396383</v>
      </c>
    </row>
    <row r="15" spans="1:10" ht="15">
      <c r="A15" s="1"/>
      <c r="B15" s="4"/>
      <c r="C15" s="4"/>
      <c r="E15" s="4"/>
      <c r="G15" s="4"/>
      <c r="I15" s="4"/>
      <c r="J15" s="4"/>
    </row>
    <row r="16" spans="1:11" ht="12.75">
      <c r="A16" s="5" t="s">
        <v>73</v>
      </c>
      <c r="B16" s="10"/>
      <c r="C16" s="10"/>
      <c r="D16" s="88"/>
      <c r="E16" s="10"/>
      <c r="F16" s="58"/>
      <c r="G16" s="10"/>
      <c r="H16" s="58"/>
      <c r="I16" s="10"/>
      <c r="J16" s="10"/>
      <c r="K16" s="17"/>
    </row>
    <row r="17" spans="1:11" ht="15">
      <c r="A17" s="1" t="s">
        <v>19</v>
      </c>
      <c r="B17" s="4">
        <v>23191</v>
      </c>
      <c r="C17" s="4">
        <v>331767</v>
      </c>
      <c r="D17" s="87">
        <f>SUM(C17/B17)</f>
        <v>14.305851407873744</v>
      </c>
      <c r="E17" s="4">
        <v>26600</v>
      </c>
      <c r="F17" s="55">
        <f>SUM(E17/C17)</f>
        <v>0.0801767505508384</v>
      </c>
      <c r="G17" s="4">
        <v>109451</v>
      </c>
      <c r="H17" s="55">
        <v>0.3587</v>
      </c>
      <c r="I17" s="4">
        <v>1585</v>
      </c>
      <c r="J17" s="4">
        <v>2153</v>
      </c>
      <c r="K17" s="16">
        <f>SUM(I17/J17)</f>
        <v>0.7361820715281003</v>
      </c>
    </row>
    <row r="18" spans="1:11" ht="15">
      <c r="A18" s="39" t="s">
        <v>20</v>
      </c>
      <c r="B18" s="41">
        <v>20773</v>
      </c>
      <c r="C18" s="41">
        <v>134047</v>
      </c>
      <c r="D18" s="89">
        <f>SUM(C18/B18)</f>
        <v>6.45294372502768</v>
      </c>
      <c r="E18" s="41">
        <v>11230</v>
      </c>
      <c r="F18" s="57">
        <f>SUM(E18/C18)</f>
        <v>0.08377658582437503</v>
      </c>
      <c r="G18" s="41">
        <v>68287</v>
      </c>
      <c r="H18" s="57">
        <v>0.556</v>
      </c>
      <c r="I18" s="41">
        <v>944</v>
      </c>
      <c r="J18" s="41">
        <v>265</v>
      </c>
      <c r="K18" s="42">
        <f>SUM(I18/J18)</f>
        <v>3.5622641509433963</v>
      </c>
    </row>
    <row r="19" spans="1:11" ht="15">
      <c r="A19" s="1" t="s">
        <v>11</v>
      </c>
      <c r="B19" s="4">
        <v>19110</v>
      </c>
      <c r="C19" s="4">
        <v>213405</v>
      </c>
      <c r="D19" s="87">
        <f>SUM(C19/B19)</f>
        <v>11.167189952904238</v>
      </c>
      <c r="E19" s="4">
        <v>21371</v>
      </c>
      <c r="F19" s="55">
        <f>SUM(E19/C19)</f>
        <v>0.10014292073756473</v>
      </c>
      <c r="G19" s="4">
        <v>115617</v>
      </c>
      <c r="H19" s="55">
        <v>0.6021</v>
      </c>
      <c r="I19" s="4">
        <v>1513</v>
      </c>
      <c r="J19" s="4">
        <v>1484</v>
      </c>
      <c r="K19" s="16">
        <f>SUM(I19/J19)</f>
        <v>1.0195417789757413</v>
      </c>
    </row>
    <row r="20" spans="1:11" ht="15">
      <c r="A20" s="39" t="s">
        <v>3</v>
      </c>
      <c r="B20" s="41">
        <v>15618</v>
      </c>
      <c r="C20" s="41">
        <v>86079</v>
      </c>
      <c r="D20" s="89">
        <f>SUM(C20/B20)</f>
        <v>5.511525163273147</v>
      </c>
      <c r="E20" s="41"/>
      <c r="F20" s="57">
        <f>SUM(E20/C20)</f>
        <v>0</v>
      </c>
      <c r="G20" s="41">
        <v>35341</v>
      </c>
      <c r="H20" s="57">
        <v>0.4106</v>
      </c>
      <c r="I20" s="41">
        <v>519</v>
      </c>
      <c r="J20" s="41">
        <v>591</v>
      </c>
      <c r="K20" s="42">
        <f>SUM(I20/J20)</f>
        <v>0.8781725888324873</v>
      </c>
    </row>
    <row r="21" spans="1:11" ht="15">
      <c r="A21" s="1" t="s">
        <v>4</v>
      </c>
      <c r="B21" s="4">
        <v>14191</v>
      </c>
      <c r="C21" s="4">
        <v>80554</v>
      </c>
      <c r="D21" s="87">
        <f>SUM(C21/B21)</f>
        <v>5.676414628990205</v>
      </c>
      <c r="E21" s="4">
        <v>5571</v>
      </c>
      <c r="F21" s="55">
        <f>SUM(E21/C21)</f>
        <v>0.06915857685527721</v>
      </c>
      <c r="G21" s="4">
        <v>32040</v>
      </c>
      <c r="H21" s="55">
        <v>0.4273</v>
      </c>
      <c r="I21" s="4">
        <v>620</v>
      </c>
      <c r="J21" s="4">
        <v>587</v>
      </c>
      <c r="K21" s="16">
        <f>SUM(I21/J21)</f>
        <v>1.0562180579216354</v>
      </c>
    </row>
    <row r="22" spans="1:11" ht="15">
      <c r="A22" s="39" t="s">
        <v>7</v>
      </c>
      <c r="B22" s="41">
        <v>13390</v>
      </c>
      <c r="C22" s="41">
        <v>58884</v>
      </c>
      <c r="D22" s="89">
        <f>SUM(C22/B22)</f>
        <v>4.397610156833458</v>
      </c>
      <c r="E22" s="41">
        <v>3062</v>
      </c>
      <c r="F22" s="57">
        <f>SUM(E22/C22)</f>
        <v>0.0520005434413423</v>
      </c>
      <c r="G22" s="41">
        <v>22424</v>
      </c>
      <c r="H22" s="57">
        <v>0.4017</v>
      </c>
      <c r="I22" s="41">
        <v>523</v>
      </c>
      <c r="J22" s="41">
        <v>896</v>
      </c>
      <c r="K22" s="42">
        <f>SUM(I22/J22)</f>
        <v>0.5837053571428571</v>
      </c>
    </row>
    <row r="23" spans="1:11" ht="15">
      <c r="A23" s="1" t="s">
        <v>1</v>
      </c>
      <c r="B23" s="4">
        <v>12005</v>
      </c>
      <c r="C23" s="4">
        <v>79232</v>
      </c>
      <c r="D23" s="87">
        <f>SUM(C23/B23)</f>
        <v>6.599916701374427</v>
      </c>
      <c r="E23" s="4">
        <v>9753</v>
      </c>
      <c r="F23" s="55">
        <f>SUM(E23/C23)</f>
        <v>0.12309420436187399</v>
      </c>
      <c r="G23" s="4">
        <v>33715</v>
      </c>
      <c r="H23" s="55">
        <v>0.4853</v>
      </c>
      <c r="I23" s="4">
        <v>303</v>
      </c>
      <c r="J23" s="4">
        <v>316</v>
      </c>
      <c r="K23" s="16">
        <f>SUM(I23/J23)</f>
        <v>0.9588607594936709</v>
      </c>
    </row>
    <row r="25" spans="1:11" ht="15">
      <c r="A25" s="182" t="s">
        <v>74</v>
      </c>
      <c r="B25" s="198"/>
      <c r="C25" s="198"/>
      <c r="D25" s="199"/>
      <c r="E25" s="198"/>
      <c r="F25" s="204"/>
      <c r="G25" s="198"/>
      <c r="H25" s="204"/>
      <c r="I25" s="198"/>
      <c r="J25" s="198"/>
      <c r="K25" s="205"/>
    </row>
    <row r="26" spans="1:11" ht="12.75">
      <c r="A26" s="183" t="s">
        <v>17</v>
      </c>
      <c r="B26" s="206">
        <v>9769</v>
      </c>
      <c r="C26" s="41">
        <v>126291</v>
      </c>
      <c r="D26" s="89">
        <f>SUM(C26/B26)</f>
        <v>12.927730576312825</v>
      </c>
      <c r="E26" s="41">
        <v>7003</v>
      </c>
      <c r="F26" s="57">
        <f>SUM(E26/B26)</f>
        <v>0.7168594533729143</v>
      </c>
      <c r="G26" s="41">
        <v>33041</v>
      </c>
      <c r="H26" s="57">
        <v>0.277</v>
      </c>
      <c r="I26" s="41">
        <v>1182</v>
      </c>
      <c r="J26" s="41">
        <v>329</v>
      </c>
      <c r="K26" s="42">
        <f>SUM(I26/J26)</f>
        <v>3.592705167173252</v>
      </c>
    </row>
    <row r="27" spans="1:11" ht="15">
      <c r="A27" s="1" t="s">
        <v>15</v>
      </c>
      <c r="B27" s="4">
        <v>8680</v>
      </c>
      <c r="C27" s="4">
        <v>73067</v>
      </c>
      <c r="D27" s="87">
        <f>SUM(C27/B27)</f>
        <v>8.417857142857143</v>
      </c>
      <c r="E27" s="4">
        <v>5199</v>
      </c>
      <c r="F27" s="55">
        <f>SUM(E27/B27)</f>
        <v>0.598963133640553</v>
      </c>
      <c r="G27" s="4">
        <v>17153</v>
      </c>
      <c r="H27" s="55">
        <v>0.2527</v>
      </c>
      <c r="I27" s="4">
        <v>690</v>
      </c>
      <c r="J27" s="4">
        <v>861</v>
      </c>
      <c r="K27" s="16">
        <f>SUM(I27/J27)</f>
        <v>0.8013937282229965</v>
      </c>
    </row>
    <row r="28" spans="1:11" ht="15">
      <c r="A28" s="39" t="s">
        <v>9</v>
      </c>
      <c r="B28" s="41">
        <v>8486</v>
      </c>
      <c r="C28" s="41">
        <v>82402</v>
      </c>
      <c r="D28" s="89">
        <f>SUM(C28/B28)</f>
        <v>9.710346452981382</v>
      </c>
      <c r="E28" s="41">
        <v>6976</v>
      </c>
      <c r="F28" s="57">
        <f>SUM(E28/B28)</f>
        <v>0.8220598633042658</v>
      </c>
      <c r="G28" s="41">
        <v>26612</v>
      </c>
      <c r="H28" s="57">
        <v>0.3528</v>
      </c>
      <c r="I28" s="41">
        <v>657</v>
      </c>
      <c r="J28" s="41">
        <v>1125</v>
      </c>
      <c r="K28" s="42">
        <f>SUM(I28/J28)</f>
        <v>0.584</v>
      </c>
    </row>
    <row r="29" spans="1:11" ht="15">
      <c r="A29" s="1" t="s">
        <v>21</v>
      </c>
      <c r="B29" s="4">
        <v>8235</v>
      </c>
      <c r="C29" s="4">
        <v>70727</v>
      </c>
      <c r="D29" s="87">
        <f>SUM(C29/B29)</f>
        <v>8.588585306618093</v>
      </c>
      <c r="E29" s="4">
        <v>5299</v>
      </c>
      <c r="F29" s="55">
        <f>SUM(E29/C29)</f>
        <v>0.07492188273219562</v>
      </c>
      <c r="G29" s="4">
        <v>31572</v>
      </c>
      <c r="H29" s="55">
        <v>0.4826</v>
      </c>
      <c r="I29" s="4">
        <v>743</v>
      </c>
      <c r="J29" s="4">
        <v>264</v>
      </c>
      <c r="K29" s="16">
        <f>SUM(I29/J29)</f>
        <v>2.8143939393939394</v>
      </c>
    </row>
    <row r="30" spans="1:11" ht="15">
      <c r="A30" s="39" t="s">
        <v>5</v>
      </c>
      <c r="B30" s="41">
        <v>7464</v>
      </c>
      <c r="C30" s="41">
        <v>43919</v>
      </c>
      <c r="D30" s="89">
        <f>SUM(C30/B30)</f>
        <v>5.884110396570204</v>
      </c>
      <c r="E30" s="41">
        <v>3574</v>
      </c>
      <c r="F30" s="57">
        <f>SUM(E30/C30)</f>
        <v>0.08137708053462055</v>
      </c>
      <c r="G30" s="41">
        <v>17907</v>
      </c>
      <c r="H30" s="57">
        <v>0.4439</v>
      </c>
      <c r="I30" s="41">
        <v>479</v>
      </c>
      <c r="J30" s="41">
        <v>339</v>
      </c>
      <c r="K30" s="42">
        <f>SUM(I30/J30)</f>
        <v>1.4129793510324484</v>
      </c>
    </row>
    <row r="31" spans="1:11" ht="15">
      <c r="A31" s="1" t="s">
        <v>22</v>
      </c>
      <c r="B31" s="4">
        <v>7236</v>
      </c>
      <c r="C31" s="4">
        <v>42312</v>
      </c>
      <c r="D31" s="87">
        <f>SUM(C31/B31)</f>
        <v>5.84742951907131</v>
      </c>
      <c r="E31" s="4">
        <v>2228</v>
      </c>
      <c r="F31" s="55">
        <f>SUM(E31/C31)</f>
        <v>0.05265645679712611</v>
      </c>
      <c r="G31" s="4">
        <v>15515</v>
      </c>
      <c r="H31" s="55">
        <v>0.3871</v>
      </c>
      <c r="I31" s="4">
        <v>455</v>
      </c>
      <c r="J31" s="4">
        <v>1009</v>
      </c>
      <c r="K31" s="16">
        <f>SUM(I31/J31)</f>
        <v>0.4509415262636274</v>
      </c>
    </row>
    <row r="32" spans="1:11" ht="15">
      <c r="A32" s="39" t="s">
        <v>8</v>
      </c>
      <c r="B32" s="41">
        <v>4679</v>
      </c>
      <c r="C32" s="41">
        <v>35526</v>
      </c>
      <c r="D32" s="89">
        <f>SUM(C32/B32)</f>
        <v>7.592648001709767</v>
      </c>
      <c r="E32" s="41">
        <v>1477</v>
      </c>
      <c r="F32" s="57">
        <f>SUM(E32/C32)</f>
        <v>0.04157518437200923</v>
      </c>
      <c r="G32" s="41">
        <v>11583</v>
      </c>
      <c r="H32" s="57">
        <v>0.3402</v>
      </c>
      <c r="I32" s="41">
        <v>582</v>
      </c>
      <c r="J32" s="41">
        <v>290</v>
      </c>
      <c r="K32" s="42">
        <f>SUM(I32/J32)</f>
        <v>2.0068965517241377</v>
      </c>
    </row>
    <row r="33" spans="1:11" ht="15">
      <c r="A33" s="1" t="s">
        <v>13</v>
      </c>
      <c r="B33" s="4">
        <v>2480</v>
      </c>
      <c r="C33" s="4">
        <v>51115</v>
      </c>
      <c r="D33" s="87">
        <f>SUM(C33/B33)</f>
        <v>20.610887096774192</v>
      </c>
      <c r="E33" s="4">
        <v>4911</v>
      </c>
      <c r="F33" s="55">
        <f>SUM(E33/C33)</f>
        <v>0.096077472366233</v>
      </c>
      <c r="G33" s="4">
        <v>11219</v>
      </c>
      <c r="H33" s="55">
        <v>0.2428</v>
      </c>
      <c r="I33" s="4">
        <v>1413</v>
      </c>
      <c r="J33" s="4">
        <v>660</v>
      </c>
      <c r="K33" s="16">
        <f>SUM(I33/J33)</f>
        <v>2.140909090909091</v>
      </c>
    </row>
    <row r="34" spans="2:10" ht="12.75">
      <c r="B34" s="4"/>
      <c r="C34" s="4"/>
      <c r="E34" s="4"/>
      <c r="G34" s="4"/>
      <c r="I34" s="4"/>
      <c r="J34" s="4"/>
    </row>
    <row r="35" spans="1:11" ht="15">
      <c r="A35" s="6" t="s">
        <v>76</v>
      </c>
      <c r="B35" s="15">
        <v>585501</v>
      </c>
      <c r="C35" s="15">
        <f>SUM(C5:C33)</f>
        <v>4690547</v>
      </c>
      <c r="D35" s="90">
        <f>SUM(C35/B35)</f>
        <v>8.011168213205442</v>
      </c>
      <c r="E35" s="15">
        <f>SUM(E5:E33)</f>
        <v>307852</v>
      </c>
      <c r="F35" s="59">
        <f>SUM(E35/C35)</f>
        <v>0.06563243050330804</v>
      </c>
      <c r="G35" s="15">
        <f>SUM(G5:G33)</f>
        <v>1846256</v>
      </c>
      <c r="H35" s="59">
        <f>SUM(G35/C35)</f>
        <v>0.3936120883129409</v>
      </c>
      <c r="I35" s="15">
        <f>SUM(I5:I33)</f>
        <v>40165</v>
      </c>
      <c r="J35" s="15">
        <f>SUM(J5:J33)</f>
        <v>30830</v>
      </c>
      <c r="K35" s="18">
        <f>SUM(I35/J35)</f>
        <v>1.3027894907557573</v>
      </c>
    </row>
  </sheetData>
  <sheetProtection/>
  <mergeCells count="1">
    <mergeCell ref="A1:K1"/>
  </mergeCells>
  <printOptions/>
  <pageMargins left="0.25" right="0.25" top="0.75" bottom="0.75" header="0.3" footer="0.3"/>
  <pageSetup fitToWidth="0" fitToHeight="1" horizontalDpi="600" verticalDpi="6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6.8515625" style="0" customWidth="1"/>
    <col min="2" max="2" width="10.8515625" style="0" customWidth="1"/>
    <col min="3" max="3" width="11.140625" style="0" customWidth="1"/>
    <col min="4" max="4" width="12.00390625" style="87" customWidth="1"/>
    <col min="5" max="5" width="11.140625" style="0" bestFit="1" customWidth="1"/>
    <col min="6" max="6" width="11.140625" style="87" bestFit="1" customWidth="1"/>
    <col min="7" max="7" width="10.28125" style="0" bestFit="1" customWidth="1"/>
    <col min="8" max="9" width="17.8515625" style="0" customWidth="1"/>
    <col min="10" max="10" width="10.57421875" style="0" customWidth="1"/>
  </cols>
  <sheetData>
    <row r="1" spans="1:10" s="26" customFormat="1" ht="12.75">
      <c r="A1" s="260" t="s">
        <v>527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26" customFormat="1" ht="12.75" customHeight="1">
      <c r="A2" s="70"/>
      <c r="B2" s="279" t="s">
        <v>141</v>
      </c>
      <c r="C2" s="277" t="s">
        <v>223</v>
      </c>
      <c r="D2" s="281" t="s">
        <v>229</v>
      </c>
      <c r="E2" s="282" t="s">
        <v>224</v>
      </c>
      <c r="F2" s="281" t="s">
        <v>225</v>
      </c>
      <c r="G2" s="283" t="s">
        <v>228</v>
      </c>
      <c r="H2" s="268" t="s">
        <v>221</v>
      </c>
      <c r="I2" s="269"/>
      <c r="J2" s="277" t="s">
        <v>222</v>
      </c>
    </row>
    <row r="3" spans="1:10" s="26" customFormat="1" ht="28.5" customHeight="1">
      <c r="A3" s="97"/>
      <c r="B3" s="280"/>
      <c r="C3" s="280"/>
      <c r="D3" s="280"/>
      <c r="E3" s="280"/>
      <c r="F3" s="280"/>
      <c r="G3" s="280"/>
      <c r="H3" s="99" t="s">
        <v>226</v>
      </c>
      <c r="I3" s="99" t="s">
        <v>227</v>
      </c>
      <c r="J3" s="278"/>
    </row>
    <row r="4" spans="3:10" ht="12.75">
      <c r="C4" s="4"/>
      <c r="E4" s="4"/>
      <c r="G4" s="4"/>
      <c r="H4" s="4"/>
      <c r="I4" s="4"/>
      <c r="J4" s="4"/>
    </row>
    <row r="5" spans="1:10" ht="12.75">
      <c r="A5" s="5" t="s">
        <v>75</v>
      </c>
      <c r="B5" s="14"/>
      <c r="C5" s="10"/>
      <c r="D5" s="88"/>
      <c r="E5" s="10"/>
      <c r="F5" s="88"/>
      <c r="G5" s="10"/>
      <c r="H5" s="10"/>
      <c r="I5" s="10"/>
      <c r="J5" s="10"/>
    </row>
    <row r="6" spans="1:10" ht="15">
      <c r="A6" s="1" t="s">
        <v>10</v>
      </c>
      <c r="B6" s="4">
        <v>98136</v>
      </c>
      <c r="C6" s="4">
        <v>154</v>
      </c>
      <c r="D6" s="87">
        <f>SUM(C6/B6)*1000</f>
        <v>1.5692508355751202</v>
      </c>
      <c r="E6" s="4">
        <v>104889</v>
      </c>
      <c r="F6" s="87">
        <f>SUM(E6/B6)</f>
        <v>1.0688126681340182</v>
      </c>
      <c r="G6" s="4">
        <v>80705</v>
      </c>
      <c r="H6" s="4">
        <v>78</v>
      </c>
      <c r="I6" s="4">
        <v>3</v>
      </c>
      <c r="J6" s="4">
        <v>81</v>
      </c>
    </row>
    <row r="7" spans="1:10" ht="15">
      <c r="A7" s="39" t="s">
        <v>12</v>
      </c>
      <c r="B7" s="41">
        <v>81039</v>
      </c>
      <c r="C7" s="41">
        <v>49</v>
      </c>
      <c r="D7" s="89">
        <f>SUM(C7/B7)*1000</f>
        <v>0.604647145201693</v>
      </c>
      <c r="E7" s="41">
        <v>87345</v>
      </c>
      <c r="F7" s="89">
        <f>SUM(E7/B7)</f>
        <v>1.0778143856661608</v>
      </c>
      <c r="G7" s="100">
        <v>34950</v>
      </c>
      <c r="H7" s="41">
        <v>78</v>
      </c>
      <c r="I7" s="41">
        <v>5</v>
      </c>
      <c r="J7" s="41">
        <v>83</v>
      </c>
    </row>
    <row r="8" spans="1:10" ht="15">
      <c r="A8" s="1"/>
      <c r="B8" s="4"/>
      <c r="C8" s="4"/>
      <c r="E8" s="4"/>
      <c r="G8" s="4"/>
      <c r="H8" s="4"/>
      <c r="I8" s="4"/>
      <c r="J8" s="4"/>
    </row>
    <row r="9" spans="1:10" ht="12.75">
      <c r="A9" s="5" t="s">
        <v>72</v>
      </c>
      <c r="B9" s="10"/>
      <c r="C9" s="10"/>
      <c r="D9" s="88"/>
      <c r="E9" s="10"/>
      <c r="F9" s="88"/>
      <c r="G9" s="10"/>
      <c r="H9" s="10"/>
      <c r="I9" s="10"/>
      <c r="J9" s="10"/>
    </row>
    <row r="10" spans="1:10" ht="15">
      <c r="A10" s="1" t="s">
        <v>2</v>
      </c>
      <c r="B10" s="4">
        <v>48803</v>
      </c>
      <c r="C10" s="4">
        <v>43</v>
      </c>
      <c r="D10" s="87">
        <f>SUM(C10/B10)*1000</f>
        <v>0.8810933754072495</v>
      </c>
      <c r="E10" s="4">
        <v>50653</v>
      </c>
      <c r="F10" s="87">
        <f>SUM(E10/B10)</f>
        <v>1.0379075056861258</v>
      </c>
      <c r="G10" s="101">
        <v>23499</v>
      </c>
      <c r="H10" s="4">
        <v>78</v>
      </c>
      <c r="I10" s="4">
        <v>29</v>
      </c>
      <c r="J10" s="4">
        <v>107</v>
      </c>
    </row>
    <row r="11" spans="1:10" ht="15">
      <c r="A11" s="39" t="s">
        <v>18</v>
      </c>
      <c r="B11" s="41">
        <v>44165</v>
      </c>
      <c r="C11" s="41">
        <v>80</v>
      </c>
      <c r="D11" s="89">
        <f>SUM(C11/B11)*1000</f>
        <v>1.8113891090229821</v>
      </c>
      <c r="E11" s="100" t="s">
        <v>78</v>
      </c>
      <c r="F11" s="89"/>
      <c r="G11" s="100" t="s">
        <v>78</v>
      </c>
      <c r="H11" s="41">
        <v>78</v>
      </c>
      <c r="I11" s="41">
        <v>4</v>
      </c>
      <c r="J11" s="41">
        <v>82</v>
      </c>
    </row>
    <row r="12" spans="1:10" ht="15">
      <c r="A12" s="1" t="s">
        <v>6</v>
      </c>
      <c r="B12" s="4">
        <v>40242</v>
      </c>
      <c r="C12" s="4">
        <v>92</v>
      </c>
      <c r="D12" s="87">
        <f>SUM(C12/B12)*1000</f>
        <v>2.286168679489091</v>
      </c>
      <c r="E12" s="4">
        <v>62353</v>
      </c>
      <c r="F12" s="87">
        <f>SUM(E12/B12)</f>
        <v>1.5494508225237313</v>
      </c>
      <c r="G12" s="101">
        <v>56592</v>
      </c>
      <c r="H12" s="4">
        <v>78</v>
      </c>
      <c r="I12" s="4">
        <v>1</v>
      </c>
      <c r="J12" s="4">
        <v>79</v>
      </c>
    </row>
    <row r="13" spans="1:10" ht="15">
      <c r="A13" s="39" t="s">
        <v>0</v>
      </c>
      <c r="B13" s="41">
        <v>38256</v>
      </c>
      <c r="C13" s="41">
        <v>30</v>
      </c>
      <c r="D13" s="89">
        <f>SUM(C13/B13)*1000</f>
        <v>0.7841907151819323</v>
      </c>
      <c r="E13" s="45">
        <v>14156</v>
      </c>
      <c r="F13" s="102">
        <f>SUM(E13/B13)</f>
        <v>0.37003345880384775</v>
      </c>
      <c r="G13" s="100" t="s">
        <v>78</v>
      </c>
      <c r="H13" s="41">
        <v>78</v>
      </c>
      <c r="I13" s="41">
        <v>0</v>
      </c>
      <c r="J13" s="41">
        <v>78</v>
      </c>
    </row>
    <row r="14" spans="1:10" ht="15">
      <c r="A14" s="1" t="s">
        <v>16</v>
      </c>
      <c r="B14" s="4">
        <v>30200</v>
      </c>
      <c r="C14" s="4">
        <v>44</v>
      </c>
      <c r="D14" s="87">
        <f>SUM(C14/B14)*1000</f>
        <v>1.4569536423841059</v>
      </c>
      <c r="E14" s="4">
        <v>40581</v>
      </c>
      <c r="F14" s="87">
        <f>SUM(E14/B14)</f>
        <v>1.3437417218543046</v>
      </c>
      <c r="G14" s="101">
        <v>17144</v>
      </c>
      <c r="H14" s="4">
        <v>78</v>
      </c>
      <c r="I14" s="4">
        <v>0</v>
      </c>
      <c r="J14" s="4">
        <v>78</v>
      </c>
    </row>
    <row r="15" spans="1:10" ht="15">
      <c r="A15" s="39" t="s">
        <v>14</v>
      </c>
      <c r="B15" s="41">
        <v>29353</v>
      </c>
      <c r="C15" s="41">
        <v>52</v>
      </c>
      <c r="D15" s="89">
        <f>SUM(C15/B15)*1000</f>
        <v>1.7715395359929138</v>
      </c>
      <c r="E15" s="41">
        <v>43195</v>
      </c>
      <c r="F15" s="89">
        <f>SUM(E15/B15)</f>
        <v>1.4715701972541138</v>
      </c>
      <c r="G15" s="45">
        <v>20438</v>
      </c>
      <c r="H15" s="41">
        <v>78</v>
      </c>
      <c r="I15" s="41">
        <v>5</v>
      </c>
      <c r="J15" s="41">
        <v>83</v>
      </c>
    </row>
    <row r="16" spans="1:10" ht="15">
      <c r="A16" s="1"/>
      <c r="B16" s="4"/>
      <c r="C16" s="4"/>
      <c r="E16" s="4"/>
      <c r="G16" s="4"/>
      <c r="H16" s="4"/>
      <c r="I16" s="4"/>
      <c r="J16" s="4"/>
    </row>
    <row r="17" spans="1:10" ht="12.75">
      <c r="A17" s="5" t="s">
        <v>73</v>
      </c>
      <c r="B17" s="10"/>
      <c r="C17" s="10"/>
      <c r="D17" s="88"/>
      <c r="E17" s="10"/>
      <c r="F17" s="88"/>
      <c r="G17" s="10"/>
      <c r="H17" s="10"/>
      <c r="I17" s="10"/>
      <c r="J17" s="10"/>
    </row>
    <row r="18" spans="1:10" ht="15">
      <c r="A18" s="1" t="s">
        <v>19</v>
      </c>
      <c r="B18" s="4">
        <v>23191</v>
      </c>
      <c r="C18" s="4">
        <v>61</v>
      </c>
      <c r="D18" s="87">
        <f>SUM(C18/B18)*1000</f>
        <v>2.630330731749386</v>
      </c>
      <c r="E18" s="4">
        <v>53700</v>
      </c>
      <c r="F18" s="87">
        <f>SUM(E18/B18)</f>
        <v>2.3155534474580657</v>
      </c>
      <c r="G18" s="4">
        <v>62401</v>
      </c>
      <c r="H18" s="4">
        <v>78</v>
      </c>
      <c r="I18" s="4">
        <v>13</v>
      </c>
      <c r="J18" s="4">
        <v>91</v>
      </c>
    </row>
    <row r="19" spans="1:10" ht="15">
      <c r="A19" s="39" t="s">
        <v>20</v>
      </c>
      <c r="B19" s="41">
        <v>20773</v>
      </c>
      <c r="C19" s="41">
        <v>38</v>
      </c>
      <c r="D19" s="89">
        <f>SUM(C19/B19)*1000</f>
        <v>1.8292976459827661</v>
      </c>
      <c r="E19" s="41">
        <v>11984</v>
      </c>
      <c r="F19" s="89">
        <f>SUM(E19/B19)</f>
        <v>0.5769027102488807</v>
      </c>
      <c r="G19" s="45">
        <v>9467</v>
      </c>
      <c r="H19" s="41">
        <v>78</v>
      </c>
      <c r="I19" s="41">
        <v>0</v>
      </c>
      <c r="J19" s="41">
        <v>78</v>
      </c>
    </row>
    <row r="20" spans="1:10" ht="15">
      <c r="A20" s="1" t="s">
        <v>11</v>
      </c>
      <c r="B20" s="4">
        <v>19110</v>
      </c>
      <c r="C20" s="4">
        <v>29</v>
      </c>
      <c r="D20" s="87">
        <f>SUM(C20/B20)*1000</f>
        <v>1.5175300889586603</v>
      </c>
      <c r="E20" s="4">
        <v>23904</v>
      </c>
      <c r="F20" s="87">
        <f>SUM(E20/B20)</f>
        <v>1.2508634222919937</v>
      </c>
      <c r="G20" s="4">
        <v>7976</v>
      </c>
      <c r="H20" s="4">
        <v>78</v>
      </c>
      <c r="I20" s="4">
        <v>0</v>
      </c>
      <c r="J20" s="4">
        <v>78</v>
      </c>
    </row>
    <row r="21" spans="1:10" ht="15">
      <c r="A21" s="39" t="s">
        <v>3</v>
      </c>
      <c r="B21" s="41">
        <v>15618</v>
      </c>
      <c r="C21" s="41">
        <v>53</v>
      </c>
      <c r="D21" s="89">
        <f>SUM(C21/B21)*1000</f>
        <v>3.3935202970930978</v>
      </c>
      <c r="E21" s="41">
        <v>8610</v>
      </c>
      <c r="F21" s="89">
        <f>SUM(E21/B21)</f>
        <v>0.5512869765655013</v>
      </c>
      <c r="G21" s="100" t="s">
        <v>78</v>
      </c>
      <c r="H21" s="41">
        <v>78</v>
      </c>
      <c r="I21" s="41">
        <v>1</v>
      </c>
      <c r="J21" s="41">
        <v>79</v>
      </c>
    </row>
    <row r="22" spans="1:10" ht="15">
      <c r="A22" s="1" t="s">
        <v>4</v>
      </c>
      <c r="B22" s="4">
        <v>14191</v>
      </c>
      <c r="C22" s="4">
        <v>33</v>
      </c>
      <c r="D22" s="87">
        <f>SUM(C22/B22)*1000</f>
        <v>2.3254175181453034</v>
      </c>
      <c r="E22" s="4">
        <v>11481</v>
      </c>
      <c r="F22" s="87">
        <f>SUM(E22/B22)</f>
        <v>0.8090338947220069</v>
      </c>
      <c r="G22" s="4">
        <v>2842</v>
      </c>
      <c r="H22" s="4">
        <v>78</v>
      </c>
      <c r="I22" s="4">
        <v>5</v>
      </c>
      <c r="J22" s="4">
        <v>83</v>
      </c>
    </row>
    <row r="23" spans="1:10" ht="15">
      <c r="A23" s="39" t="s">
        <v>7</v>
      </c>
      <c r="B23" s="41">
        <v>13390</v>
      </c>
      <c r="C23" s="41">
        <v>6</v>
      </c>
      <c r="D23" s="89">
        <f>SUM(C23/B23)*1000</f>
        <v>0.4480955937266617</v>
      </c>
      <c r="E23" s="41">
        <v>5067</v>
      </c>
      <c r="F23" s="89">
        <f>SUM(E23/B23)</f>
        <v>0.3784167289021658</v>
      </c>
      <c r="G23" s="45">
        <v>1350</v>
      </c>
      <c r="H23" s="41">
        <v>78</v>
      </c>
      <c r="I23" s="41">
        <v>0</v>
      </c>
      <c r="J23" s="41">
        <v>78</v>
      </c>
    </row>
    <row r="24" spans="1:10" ht="15">
      <c r="A24" s="1" t="s">
        <v>1</v>
      </c>
      <c r="B24" s="4">
        <v>12005</v>
      </c>
      <c r="C24" s="4">
        <v>25</v>
      </c>
      <c r="D24" s="87">
        <f>SUM(C24/B24)*1000</f>
        <v>2.0824656393169514</v>
      </c>
      <c r="E24" s="4">
        <v>6933</v>
      </c>
      <c r="F24" s="87">
        <f>SUM(E24/B24)</f>
        <v>0.5775093710953769</v>
      </c>
      <c r="G24" s="4">
        <v>4141</v>
      </c>
      <c r="H24" s="4">
        <v>78</v>
      </c>
      <c r="I24" s="4">
        <v>1</v>
      </c>
      <c r="J24" s="4">
        <v>79</v>
      </c>
    </row>
    <row r="25" spans="1:10" ht="15">
      <c r="A25" s="39"/>
      <c r="B25" s="41"/>
      <c r="C25" s="41"/>
      <c r="D25" s="89"/>
      <c r="E25" s="41"/>
      <c r="F25" s="89"/>
      <c r="G25" s="100"/>
      <c r="H25" s="41"/>
      <c r="I25" s="41"/>
      <c r="J25" s="41"/>
    </row>
    <row r="26" spans="1:10" ht="15">
      <c r="A26" s="182" t="s">
        <v>74</v>
      </c>
      <c r="B26" s="10"/>
      <c r="C26" s="10"/>
      <c r="D26" s="88"/>
      <c r="E26" s="10"/>
      <c r="F26" s="88"/>
      <c r="G26" s="10"/>
      <c r="H26" s="10"/>
      <c r="I26" s="10"/>
      <c r="J26" s="10"/>
    </row>
    <row r="27" spans="1:10" ht="12.75">
      <c r="A27" s="183" t="s">
        <v>17</v>
      </c>
      <c r="B27" s="206">
        <v>9769</v>
      </c>
      <c r="C27" s="41">
        <v>39</v>
      </c>
      <c r="D27" s="89">
        <f>SUM(C27/B27)*1000</f>
        <v>3.9922202886682365</v>
      </c>
      <c r="E27" s="41">
        <v>19643</v>
      </c>
      <c r="F27" s="89">
        <f>SUM(E27/B27)</f>
        <v>2.0107482853925682</v>
      </c>
      <c r="G27" s="100" t="s">
        <v>78</v>
      </c>
      <c r="H27" s="41">
        <v>78</v>
      </c>
      <c r="I27" s="41">
        <v>1</v>
      </c>
      <c r="J27" s="41">
        <v>79</v>
      </c>
    </row>
    <row r="28" spans="1:10" ht="15">
      <c r="A28" s="1" t="s">
        <v>15</v>
      </c>
      <c r="B28" s="4">
        <v>8680</v>
      </c>
      <c r="C28" s="4">
        <v>8</v>
      </c>
      <c r="D28" s="87">
        <f>SUM(C28/B28)*1000</f>
        <v>0.9216589861751152</v>
      </c>
      <c r="E28" s="4">
        <v>18012</v>
      </c>
      <c r="F28" s="87">
        <f>SUM(E28/B28)</f>
        <v>2.0751152073732717</v>
      </c>
      <c r="G28" s="100" t="s">
        <v>78</v>
      </c>
      <c r="H28" s="4">
        <v>78</v>
      </c>
      <c r="I28" s="4">
        <v>0</v>
      </c>
      <c r="J28" s="4">
        <v>78</v>
      </c>
    </row>
    <row r="29" spans="1:10" ht="15">
      <c r="A29" s="39" t="s">
        <v>9</v>
      </c>
      <c r="B29" s="41">
        <v>8486</v>
      </c>
      <c r="C29" s="41">
        <v>16</v>
      </c>
      <c r="D29" s="89">
        <f>SUM(C29/B29)*1000</f>
        <v>1.8854584020740044</v>
      </c>
      <c r="E29" s="41">
        <v>7020</v>
      </c>
      <c r="F29" s="89">
        <f>SUM(E29/B29)</f>
        <v>0.8272448739099694</v>
      </c>
      <c r="G29" s="45">
        <v>6000</v>
      </c>
      <c r="H29" s="41">
        <v>78</v>
      </c>
      <c r="I29" s="41">
        <v>0</v>
      </c>
      <c r="J29" s="41">
        <v>78</v>
      </c>
    </row>
    <row r="30" spans="1:10" ht="15">
      <c r="A30" s="1" t="s">
        <v>21</v>
      </c>
      <c r="B30" s="4">
        <v>8235</v>
      </c>
      <c r="C30" s="4">
        <v>15</v>
      </c>
      <c r="D30" s="87">
        <f>SUM(C30/B30)*1000</f>
        <v>1.8214936247723132</v>
      </c>
      <c r="E30" s="4">
        <v>7194</v>
      </c>
      <c r="F30" s="87">
        <f>SUM(E30/B30)</f>
        <v>0.8735883424408014</v>
      </c>
      <c r="G30" s="100" t="s">
        <v>78</v>
      </c>
      <c r="H30" s="4">
        <v>78</v>
      </c>
      <c r="I30" s="4">
        <v>0</v>
      </c>
      <c r="J30" s="4">
        <v>78</v>
      </c>
    </row>
    <row r="31" spans="1:10" ht="15">
      <c r="A31" s="39" t="s">
        <v>5</v>
      </c>
      <c r="B31" s="41">
        <v>7464</v>
      </c>
      <c r="C31" s="41">
        <v>24</v>
      </c>
      <c r="D31" s="89">
        <f>SUM(C31/B31)*1000</f>
        <v>3.215434083601286</v>
      </c>
      <c r="E31" s="41">
        <v>8017</v>
      </c>
      <c r="F31" s="89">
        <f>SUM(E31/B31)</f>
        <v>1.0740889603429797</v>
      </c>
      <c r="G31" s="100">
        <v>3309</v>
      </c>
      <c r="H31" s="41">
        <v>78</v>
      </c>
      <c r="I31" s="41">
        <v>0</v>
      </c>
      <c r="J31" s="41">
        <v>78</v>
      </c>
    </row>
    <row r="32" spans="1:10" ht="15">
      <c r="A32" s="1" t="s">
        <v>22</v>
      </c>
      <c r="B32" s="4">
        <v>7236</v>
      </c>
      <c r="C32" s="4">
        <v>9</v>
      </c>
      <c r="D32" s="87">
        <f>SUM(C32/B32)*1000</f>
        <v>1.243781094527363</v>
      </c>
      <c r="E32" s="4">
        <v>5022</v>
      </c>
      <c r="F32" s="87">
        <f>SUM(E32/B32)</f>
        <v>0.6940298507462687</v>
      </c>
      <c r="G32" s="4">
        <v>1601</v>
      </c>
      <c r="H32" s="4">
        <v>78</v>
      </c>
      <c r="I32" s="4">
        <v>0</v>
      </c>
      <c r="J32" s="4">
        <v>78</v>
      </c>
    </row>
    <row r="33" spans="1:10" ht="15">
      <c r="A33" s="39" t="s">
        <v>8</v>
      </c>
      <c r="B33" s="41">
        <v>4679</v>
      </c>
      <c r="C33" s="41">
        <v>6</v>
      </c>
      <c r="D33" s="89">
        <f>SUM(C33/B33)*1000</f>
        <v>1.2823252831801668</v>
      </c>
      <c r="E33" s="41">
        <v>7412</v>
      </c>
      <c r="F33" s="89">
        <f>SUM(E33/B33)</f>
        <v>1.584099166488566</v>
      </c>
      <c r="G33" s="100">
        <v>3720</v>
      </c>
      <c r="H33" s="41">
        <v>78</v>
      </c>
      <c r="I33" s="41">
        <v>0</v>
      </c>
      <c r="J33" s="41">
        <v>78</v>
      </c>
    </row>
    <row r="34" spans="1:10" ht="15">
      <c r="A34" s="1" t="s">
        <v>13</v>
      </c>
      <c r="B34" s="4">
        <v>2480</v>
      </c>
      <c r="C34" s="4">
        <v>7</v>
      </c>
      <c r="D34" s="87">
        <f>SUM(C34/B34)*1000</f>
        <v>2.82258064516129</v>
      </c>
      <c r="E34" s="13">
        <v>3345</v>
      </c>
      <c r="F34" s="103">
        <f>SUM(E34/B34)</f>
        <v>1.3487903225806452</v>
      </c>
      <c r="G34" s="100" t="s">
        <v>78</v>
      </c>
      <c r="H34" s="4">
        <v>78</v>
      </c>
      <c r="I34" s="4">
        <v>2</v>
      </c>
      <c r="J34" s="4">
        <v>80</v>
      </c>
    </row>
    <row r="35" spans="2:10" ht="12.75">
      <c r="B35" s="4"/>
      <c r="C35" s="4"/>
      <c r="E35" s="4"/>
      <c r="G35" s="4"/>
      <c r="H35" s="4"/>
      <c r="I35" s="4"/>
      <c r="J35" s="4"/>
    </row>
    <row r="36" spans="1:10" ht="15">
      <c r="A36" s="6" t="s">
        <v>76</v>
      </c>
      <c r="B36" s="15">
        <v>585501</v>
      </c>
      <c r="C36" s="15">
        <f>SUM(C6:C34)</f>
        <v>913</v>
      </c>
      <c r="D36" s="90">
        <f>SUM(C36/B36)*1000</f>
        <v>1.5593483187902326</v>
      </c>
      <c r="E36" s="15">
        <f>SUM(E6:E34)</f>
        <v>600516</v>
      </c>
      <c r="F36" s="90">
        <f>SUM(E36/B36)</f>
        <v>1.0256447042788996</v>
      </c>
      <c r="G36" s="15">
        <f>SUM(G6:G34)</f>
        <v>336135</v>
      </c>
      <c r="H36" s="15">
        <v>78</v>
      </c>
      <c r="I36" s="15">
        <f>SUM(I6:I34)</f>
        <v>70</v>
      </c>
      <c r="J36" s="22" t="s">
        <v>77</v>
      </c>
    </row>
  </sheetData>
  <sheetProtection/>
  <mergeCells count="9">
    <mergeCell ref="H2:I2"/>
    <mergeCell ref="J2:J3"/>
    <mergeCell ref="A1:J1"/>
    <mergeCell ref="B2:B3"/>
    <mergeCell ref="C2:C3"/>
    <mergeCell ref="D2:D3"/>
    <mergeCell ref="E2:E3"/>
    <mergeCell ref="F2:F3"/>
    <mergeCell ref="G2:G3"/>
  </mergeCells>
  <printOptions/>
  <pageMargins left="0.25" right="0.25" top="0.75" bottom="0.75" header="0.3" footer="0.3"/>
  <pageSetup fitToWidth="0" fitToHeight="1" horizontalDpi="600" verticalDpi="600" orientation="landscape" paperSize="5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35.8515625" style="0" customWidth="1"/>
    <col min="2" max="2" width="10.57421875" style="0" customWidth="1"/>
    <col min="3" max="3" width="10.8515625" style="0" customWidth="1"/>
    <col min="4" max="4" width="11.28125" style="0" customWidth="1"/>
    <col min="5" max="5" width="10.57421875" style="0" customWidth="1"/>
    <col min="6" max="6" width="11.140625" style="0" customWidth="1"/>
    <col min="7" max="7" width="10.421875" style="0" customWidth="1"/>
    <col min="8" max="8" width="11.57421875" style="0" customWidth="1"/>
    <col min="9" max="9" width="11.28125" style="0" customWidth="1"/>
    <col min="10" max="10" width="11.140625" style="0" customWidth="1"/>
  </cols>
  <sheetData>
    <row r="1" spans="1:13" s="26" customFormat="1" ht="12.75">
      <c r="A1" s="260" t="s">
        <v>528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71"/>
    </row>
    <row r="2" spans="1:13" s="26" customFormat="1" ht="12.75">
      <c r="A2" s="70"/>
      <c r="B2" s="71"/>
      <c r="C2" s="284" t="s">
        <v>230</v>
      </c>
      <c r="D2" s="284"/>
      <c r="E2" s="284" t="s">
        <v>231</v>
      </c>
      <c r="F2" s="284"/>
      <c r="G2" s="284" t="s">
        <v>232</v>
      </c>
      <c r="H2" s="284"/>
      <c r="I2" s="284" t="s">
        <v>241</v>
      </c>
      <c r="J2" s="284"/>
      <c r="K2" s="284" t="s">
        <v>233</v>
      </c>
      <c r="L2" s="284"/>
      <c r="M2" s="284"/>
    </row>
    <row r="3" spans="1:13" s="26" customFormat="1" ht="27" customHeight="1">
      <c r="A3" s="97"/>
      <c r="B3" s="98" t="s">
        <v>141</v>
      </c>
      <c r="C3" s="83" t="s">
        <v>234</v>
      </c>
      <c r="D3" s="83" t="s">
        <v>235</v>
      </c>
      <c r="E3" s="83" t="s">
        <v>236</v>
      </c>
      <c r="F3" s="83" t="s">
        <v>237</v>
      </c>
      <c r="G3" s="83" t="s">
        <v>236</v>
      </c>
      <c r="H3" s="83" t="s">
        <v>237</v>
      </c>
      <c r="I3" s="83" t="s">
        <v>236</v>
      </c>
      <c r="J3" s="83" t="s">
        <v>237</v>
      </c>
      <c r="K3" s="83" t="s">
        <v>238</v>
      </c>
      <c r="L3" s="104" t="s">
        <v>239</v>
      </c>
      <c r="M3" s="83" t="s">
        <v>240</v>
      </c>
    </row>
    <row r="4" spans="3:13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5" t="s">
        <v>75</v>
      </c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1" t="s">
        <v>10</v>
      </c>
      <c r="B6" s="4">
        <v>98136</v>
      </c>
      <c r="C6" s="4">
        <v>1351</v>
      </c>
      <c r="D6" s="4">
        <v>31811</v>
      </c>
      <c r="E6" s="4">
        <v>804</v>
      </c>
      <c r="F6" s="4">
        <v>26993</v>
      </c>
      <c r="G6" s="4">
        <v>206</v>
      </c>
      <c r="H6" s="4">
        <v>1135</v>
      </c>
      <c r="I6" s="4">
        <v>341</v>
      </c>
      <c r="J6" s="4">
        <v>3683</v>
      </c>
      <c r="K6" s="4">
        <v>4937</v>
      </c>
      <c r="L6" s="4">
        <v>2987</v>
      </c>
      <c r="M6" s="4">
        <v>7924</v>
      </c>
    </row>
    <row r="7" spans="1:13" ht="15">
      <c r="A7" s="39" t="s">
        <v>12</v>
      </c>
      <c r="B7" s="41">
        <v>81039</v>
      </c>
      <c r="C7" s="41">
        <v>1796</v>
      </c>
      <c r="D7" s="41">
        <v>36093</v>
      </c>
      <c r="E7" s="41">
        <v>1378</v>
      </c>
      <c r="F7" s="41">
        <v>27882</v>
      </c>
      <c r="G7" s="41">
        <v>140</v>
      </c>
      <c r="H7" s="41">
        <v>2233</v>
      </c>
      <c r="I7" s="41">
        <v>278</v>
      </c>
      <c r="J7" s="41">
        <v>5978</v>
      </c>
      <c r="K7" s="41">
        <v>3606</v>
      </c>
      <c r="L7" s="41">
        <v>1119</v>
      </c>
      <c r="M7" s="41">
        <v>4725</v>
      </c>
    </row>
    <row r="8" spans="1:13" ht="1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5" t="s">
        <v>72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" t="s">
        <v>2</v>
      </c>
      <c r="B10" s="4">
        <v>48803</v>
      </c>
      <c r="C10" s="4">
        <v>1136</v>
      </c>
      <c r="D10" s="4">
        <v>26605</v>
      </c>
      <c r="E10" s="4">
        <v>594</v>
      </c>
      <c r="F10" s="4">
        <v>20729</v>
      </c>
      <c r="G10" s="4">
        <v>352</v>
      </c>
      <c r="H10" s="4">
        <v>3157</v>
      </c>
      <c r="I10" s="4">
        <v>190</v>
      </c>
      <c r="J10" s="4">
        <v>2719</v>
      </c>
      <c r="K10" s="4">
        <v>2489</v>
      </c>
      <c r="L10" s="4">
        <v>405</v>
      </c>
      <c r="M10" s="4">
        <v>2894</v>
      </c>
    </row>
    <row r="11" spans="1:13" ht="15">
      <c r="A11" s="39" t="s">
        <v>18</v>
      </c>
      <c r="B11" s="41">
        <v>44165</v>
      </c>
      <c r="C11" s="41">
        <v>1600</v>
      </c>
      <c r="D11" s="41">
        <v>49538</v>
      </c>
      <c r="E11" s="41">
        <v>1138</v>
      </c>
      <c r="F11" s="41">
        <v>38373</v>
      </c>
      <c r="G11" s="41">
        <v>228</v>
      </c>
      <c r="H11" s="41">
        <v>5712</v>
      </c>
      <c r="I11" s="41">
        <v>234</v>
      </c>
      <c r="J11" s="41">
        <v>5453</v>
      </c>
      <c r="K11" s="41">
        <v>1987</v>
      </c>
      <c r="L11" s="41">
        <v>593</v>
      </c>
      <c r="M11" s="41">
        <v>2580</v>
      </c>
    </row>
    <row r="12" spans="1:13" ht="15">
      <c r="A12" s="1" t="s">
        <v>6</v>
      </c>
      <c r="B12" s="4">
        <v>40242</v>
      </c>
      <c r="C12" s="4">
        <v>898</v>
      </c>
      <c r="D12" s="4">
        <v>19793</v>
      </c>
      <c r="E12" s="4">
        <v>472</v>
      </c>
      <c r="F12" s="4">
        <v>13169</v>
      </c>
      <c r="G12" s="4">
        <v>101</v>
      </c>
      <c r="H12" s="4">
        <v>775</v>
      </c>
      <c r="I12" s="4">
        <v>325</v>
      </c>
      <c r="J12" s="4">
        <v>5849</v>
      </c>
      <c r="K12" s="4">
        <v>950</v>
      </c>
      <c r="L12" s="4">
        <v>191</v>
      </c>
      <c r="M12" s="4">
        <v>1141</v>
      </c>
    </row>
    <row r="13" spans="1:13" ht="15">
      <c r="A13" s="39" t="s">
        <v>0</v>
      </c>
      <c r="B13" s="41">
        <v>38256</v>
      </c>
      <c r="C13" s="41">
        <v>885</v>
      </c>
      <c r="D13" s="41">
        <v>18594</v>
      </c>
      <c r="E13" s="41">
        <v>563</v>
      </c>
      <c r="F13" s="41">
        <v>12796</v>
      </c>
      <c r="G13" s="41">
        <v>56</v>
      </c>
      <c r="H13" s="41">
        <v>765</v>
      </c>
      <c r="I13" s="41">
        <v>266</v>
      </c>
      <c r="J13" s="41">
        <v>5033</v>
      </c>
      <c r="K13" s="41">
        <v>627</v>
      </c>
      <c r="L13" s="41">
        <v>65</v>
      </c>
      <c r="M13" s="41">
        <v>692</v>
      </c>
    </row>
    <row r="14" spans="1:13" ht="15">
      <c r="A14" s="1" t="s">
        <v>16</v>
      </c>
      <c r="B14" s="4">
        <v>30200</v>
      </c>
      <c r="C14" s="4">
        <v>461</v>
      </c>
      <c r="D14" s="4">
        <v>6977</v>
      </c>
      <c r="E14" s="4">
        <v>269</v>
      </c>
      <c r="F14" s="4">
        <v>3785</v>
      </c>
      <c r="G14" s="4">
        <v>8</v>
      </c>
      <c r="H14" s="4">
        <v>364</v>
      </c>
      <c r="I14" s="4">
        <v>184</v>
      </c>
      <c r="J14" s="101">
        <v>2828</v>
      </c>
      <c r="K14" s="4"/>
      <c r="L14" s="4"/>
      <c r="M14" s="4"/>
    </row>
    <row r="15" spans="1:13" ht="15">
      <c r="A15" s="39" t="s">
        <v>14</v>
      </c>
      <c r="B15" s="41">
        <v>29353</v>
      </c>
      <c r="C15" s="41">
        <v>1237</v>
      </c>
      <c r="D15" s="41">
        <v>27532</v>
      </c>
      <c r="E15" s="41">
        <v>850</v>
      </c>
      <c r="F15" s="41">
        <v>21223</v>
      </c>
      <c r="G15" s="41">
        <v>221</v>
      </c>
      <c r="H15" s="41">
        <v>2535</v>
      </c>
      <c r="I15" s="41">
        <v>166</v>
      </c>
      <c r="J15" s="41">
        <v>3774</v>
      </c>
      <c r="K15" s="41">
        <v>1684</v>
      </c>
      <c r="L15" s="41">
        <v>148</v>
      </c>
      <c r="M15" s="41">
        <v>1832</v>
      </c>
    </row>
    <row r="16" spans="1:13" ht="1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5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" t="s">
        <v>19</v>
      </c>
      <c r="B18" s="4">
        <v>23191</v>
      </c>
      <c r="C18" s="4">
        <v>1253</v>
      </c>
      <c r="D18" s="4">
        <v>42252</v>
      </c>
      <c r="E18" s="4">
        <v>839</v>
      </c>
      <c r="F18" s="4">
        <v>26605</v>
      </c>
      <c r="G18" s="4">
        <v>85</v>
      </c>
      <c r="H18" s="4">
        <v>2472</v>
      </c>
      <c r="I18" s="4">
        <v>329</v>
      </c>
      <c r="J18" s="4">
        <v>13175</v>
      </c>
      <c r="K18" s="4">
        <v>864</v>
      </c>
      <c r="L18" s="4">
        <v>228</v>
      </c>
      <c r="M18" s="4">
        <v>1092</v>
      </c>
    </row>
    <row r="19" spans="1:13" ht="15">
      <c r="A19" s="39" t="s">
        <v>20</v>
      </c>
      <c r="B19" s="41">
        <v>20773</v>
      </c>
      <c r="C19" s="41">
        <v>532</v>
      </c>
      <c r="D19" s="41">
        <v>15097</v>
      </c>
      <c r="E19" s="41">
        <v>378</v>
      </c>
      <c r="F19" s="41">
        <v>13059</v>
      </c>
      <c r="G19" s="41">
        <v>2</v>
      </c>
      <c r="H19" s="41">
        <v>91</v>
      </c>
      <c r="I19" s="41">
        <v>152</v>
      </c>
      <c r="J19" s="41">
        <v>1947</v>
      </c>
      <c r="K19" s="41">
        <v>311</v>
      </c>
      <c r="L19" s="41">
        <v>0</v>
      </c>
      <c r="M19" s="41">
        <v>311</v>
      </c>
    </row>
    <row r="20" spans="1:13" ht="15">
      <c r="A20" s="1" t="s">
        <v>11</v>
      </c>
      <c r="B20" s="4">
        <v>19110</v>
      </c>
      <c r="C20" s="4">
        <v>1237</v>
      </c>
      <c r="D20" s="4">
        <v>21416</v>
      </c>
      <c r="E20" s="4">
        <v>1063</v>
      </c>
      <c r="F20" s="4">
        <v>19888</v>
      </c>
      <c r="G20" s="4">
        <v>58</v>
      </c>
      <c r="H20" s="4">
        <v>384</v>
      </c>
      <c r="I20" s="4">
        <v>116</v>
      </c>
      <c r="J20" s="4">
        <v>1144</v>
      </c>
      <c r="K20" s="4">
        <v>1246</v>
      </c>
      <c r="L20" s="4">
        <v>265</v>
      </c>
      <c r="M20" s="4">
        <v>1511</v>
      </c>
    </row>
    <row r="21" spans="1:13" ht="15">
      <c r="A21" s="39" t="s">
        <v>3</v>
      </c>
      <c r="B21" s="41">
        <v>15618</v>
      </c>
      <c r="C21" s="41">
        <v>687</v>
      </c>
      <c r="D21" s="41">
        <v>4548</v>
      </c>
      <c r="E21" s="41">
        <v>465</v>
      </c>
      <c r="F21" s="41">
        <v>2811</v>
      </c>
      <c r="G21" s="41">
        <v>22</v>
      </c>
      <c r="H21" s="41">
        <v>115</v>
      </c>
      <c r="I21" s="41">
        <v>200</v>
      </c>
      <c r="J21" s="41">
        <v>1622</v>
      </c>
      <c r="K21" s="41"/>
      <c r="L21" s="41"/>
      <c r="M21" s="41"/>
    </row>
    <row r="22" spans="1:13" ht="15">
      <c r="A22" s="1" t="s">
        <v>4</v>
      </c>
      <c r="B22" s="4">
        <v>14191</v>
      </c>
      <c r="C22" s="4">
        <v>645</v>
      </c>
      <c r="D22" s="4">
        <v>7113</v>
      </c>
      <c r="E22" s="4">
        <v>422</v>
      </c>
      <c r="F22" s="4">
        <v>3723</v>
      </c>
      <c r="G22" s="4">
        <v>183</v>
      </c>
      <c r="H22" s="4">
        <v>1877</v>
      </c>
      <c r="I22" s="4">
        <v>40</v>
      </c>
      <c r="J22" s="4">
        <v>1513</v>
      </c>
      <c r="K22" s="4">
        <v>260</v>
      </c>
      <c r="L22" s="4">
        <v>97</v>
      </c>
      <c r="M22" s="4">
        <v>357</v>
      </c>
    </row>
    <row r="23" spans="1:13" ht="15">
      <c r="A23" s="39" t="s">
        <v>7</v>
      </c>
      <c r="B23" s="41">
        <v>13390</v>
      </c>
      <c r="C23" s="41">
        <v>77</v>
      </c>
      <c r="D23" s="41">
        <v>1279</v>
      </c>
      <c r="E23" s="41">
        <v>63</v>
      </c>
      <c r="F23" s="41">
        <v>1036</v>
      </c>
      <c r="G23" s="41">
        <v>10</v>
      </c>
      <c r="H23" s="41">
        <v>20</v>
      </c>
      <c r="I23" s="41">
        <v>4</v>
      </c>
      <c r="J23" s="41">
        <v>223</v>
      </c>
      <c r="K23" s="41">
        <v>176</v>
      </c>
      <c r="L23" s="41">
        <v>10</v>
      </c>
      <c r="M23" s="41">
        <v>186</v>
      </c>
    </row>
    <row r="24" spans="1:13" ht="15">
      <c r="A24" s="1" t="s">
        <v>1</v>
      </c>
      <c r="B24" s="4">
        <v>12005</v>
      </c>
      <c r="C24" s="4">
        <v>616</v>
      </c>
      <c r="D24" s="4">
        <v>7380</v>
      </c>
      <c r="E24" s="4">
        <v>395</v>
      </c>
      <c r="F24" s="4">
        <v>5911</v>
      </c>
      <c r="G24" s="4">
        <v>33</v>
      </c>
      <c r="H24" s="4">
        <v>340</v>
      </c>
      <c r="I24" s="4">
        <v>188</v>
      </c>
      <c r="J24" s="4">
        <v>1129</v>
      </c>
      <c r="K24" s="4">
        <v>715</v>
      </c>
      <c r="L24" s="4">
        <v>17</v>
      </c>
      <c r="M24" s="4">
        <v>732</v>
      </c>
    </row>
    <row r="25" spans="1:13" ht="15">
      <c r="A25" s="3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">
      <c r="A26" s="182" t="s">
        <v>74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  <row r="27" spans="1:13" ht="12.75">
      <c r="A27" s="183" t="s">
        <v>17</v>
      </c>
      <c r="B27" s="206">
        <v>9769</v>
      </c>
      <c r="C27" s="206">
        <v>826</v>
      </c>
      <c r="D27" s="206">
        <v>15655</v>
      </c>
      <c r="E27" s="206">
        <v>483</v>
      </c>
      <c r="F27" s="206">
        <v>10593</v>
      </c>
      <c r="G27" s="206">
        <v>160</v>
      </c>
      <c r="H27" s="206">
        <v>1919</v>
      </c>
      <c r="I27" s="206">
        <v>183</v>
      </c>
      <c r="J27" s="206">
        <v>3143</v>
      </c>
      <c r="K27" s="206">
        <v>205</v>
      </c>
      <c r="L27" s="206">
        <v>66</v>
      </c>
      <c r="M27" s="206">
        <v>271</v>
      </c>
    </row>
    <row r="28" spans="1:13" ht="15">
      <c r="A28" s="1" t="s">
        <v>15</v>
      </c>
      <c r="B28" s="4">
        <v>8680</v>
      </c>
      <c r="C28" s="4">
        <v>189</v>
      </c>
      <c r="D28" s="4">
        <v>7761</v>
      </c>
      <c r="E28" s="4">
        <v>119</v>
      </c>
      <c r="F28" s="4">
        <v>6925</v>
      </c>
      <c r="G28" s="4">
        <v>1</v>
      </c>
      <c r="H28" s="4">
        <v>12</v>
      </c>
      <c r="I28" s="4">
        <v>69</v>
      </c>
      <c r="J28" s="4">
        <v>824</v>
      </c>
      <c r="K28" s="4">
        <v>221</v>
      </c>
      <c r="L28" s="4">
        <v>140</v>
      </c>
      <c r="M28" s="4">
        <v>361</v>
      </c>
    </row>
    <row r="29" spans="1:13" ht="15">
      <c r="A29" s="39" t="s">
        <v>9</v>
      </c>
      <c r="B29" s="41">
        <v>8486</v>
      </c>
      <c r="C29" s="41">
        <v>225</v>
      </c>
      <c r="D29" s="41">
        <v>6210</v>
      </c>
      <c r="E29" s="41">
        <v>172</v>
      </c>
      <c r="F29" s="41">
        <v>4802</v>
      </c>
      <c r="G29" s="41">
        <v>28</v>
      </c>
      <c r="H29" s="41">
        <v>588</v>
      </c>
      <c r="I29" s="41">
        <v>25</v>
      </c>
      <c r="J29" s="41">
        <v>820</v>
      </c>
      <c r="K29" s="41">
        <v>449</v>
      </c>
      <c r="L29" s="41">
        <v>91</v>
      </c>
      <c r="M29" s="41">
        <v>540</v>
      </c>
    </row>
    <row r="30" spans="1:13" ht="15">
      <c r="A30" s="1" t="s">
        <v>21</v>
      </c>
      <c r="B30" s="4">
        <v>8235</v>
      </c>
      <c r="C30" s="4">
        <v>223</v>
      </c>
      <c r="D30" s="4">
        <v>3276</v>
      </c>
      <c r="E30" s="4">
        <v>206</v>
      </c>
      <c r="F30" s="4">
        <v>2611</v>
      </c>
      <c r="G30" s="4">
        <v>2</v>
      </c>
      <c r="H30" s="4">
        <v>14</v>
      </c>
      <c r="I30" s="4">
        <v>15</v>
      </c>
      <c r="J30" s="4">
        <v>651</v>
      </c>
      <c r="K30" s="4">
        <v>675</v>
      </c>
      <c r="L30" s="4">
        <v>159</v>
      </c>
      <c r="M30" s="4">
        <v>834</v>
      </c>
    </row>
    <row r="31" spans="1:13" ht="15">
      <c r="A31" s="39" t="s">
        <v>5</v>
      </c>
      <c r="B31" s="41">
        <v>7464</v>
      </c>
      <c r="C31" s="41">
        <v>937</v>
      </c>
      <c r="D31" s="41">
        <v>14262</v>
      </c>
      <c r="E31" s="41">
        <v>753</v>
      </c>
      <c r="F31" s="41">
        <v>12574</v>
      </c>
      <c r="G31" s="41">
        <v>18</v>
      </c>
      <c r="H31" s="41">
        <v>200</v>
      </c>
      <c r="I31" s="41">
        <v>166</v>
      </c>
      <c r="J31" s="41">
        <v>1488</v>
      </c>
      <c r="K31" s="41">
        <v>375</v>
      </c>
      <c r="L31" s="41">
        <v>0</v>
      </c>
      <c r="M31" s="41">
        <v>375</v>
      </c>
    </row>
    <row r="32" spans="1:13" ht="15">
      <c r="A32" s="1" t="s">
        <v>22</v>
      </c>
      <c r="B32" s="4">
        <v>7236</v>
      </c>
      <c r="C32" s="4">
        <v>310</v>
      </c>
      <c r="D32" s="4">
        <v>3836</v>
      </c>
      <c r="E32" s="4">
        <v>264</v>
      </c>
      <c r="F32" s="4">
        <v>3561</v>
      </c>
      <c r="G32" s="4">
        <v>1</v>
      </c>
      <c r="H32" s="4">
        <v>1</v>
      </c>
      <c r="I32" s="4">
        <v>45</v>
      </c>
      <c r="J32" s="4">
        <v>274</v>
      </c>
      <c r="K32" s="4">
        <v>247</v>
      </c>
      <c r="L32" s="4">
        <v>68</v>
      </c>
      <c r="M32" s="4">
        <v>315</v>
      </c>
    </row>
    <row r="33" spans="1:13" ht="15">
      <c r="A33" s="39" t="s">
        <v>8</v>
      </c>
      <c r="B33" s="41">
        <v>4679</v>
      </c>
      <c r="C33" s="41">
        <v>280</v>
      </c>
      <c r="D33" s="41">
        <v>3323</v>
      </c>
      <c r="E33" s="41">
        <v>193</v>
      </c>
      <c r="F33" s="41">
        <v>2635</v>
      </c>
      <c r="G33" s="41">
        <v>15</v>
      </c>
      <c r="H33" s="41">
        <v>102</v>
      </c>
      <c r="I33" s="41">
        <v>72</v>
      </c>
      <c r="J33" s="41">
        <v>586</v>
      </c>
      <c r="K33" s="41">
        <v>54</v>
      </c>
      <c r="L33" s="41">
        <v>0</v>
      </c>
      <c r="M33" s="41">
        <v>54</v>
      </c>
    </row>
    <row r="34" spans="1:13" ht="15">
      <c r="A34" s="1" t="s">
        <v>13</v>
      </c>
      <c r="B34" s="4">
        <v>2480</v>
      </c>
      <c r="C34" s="4">
        <v>411</v>
      </c>
      <c r="D34" s="4">
        <v>6075</v>
      </c>
      <c r="E34" s="4">
        <v>376</v>
      </c>
      <c r="F34" s="4">
        <v>5679</v>
      </c>
      <c r="G34" s="4">
        <v>0</v>
      </c>
      <c r="H34" s="4">
        <v>0</v>
      </c>
      <c r="I34" s="4">
        <v>35</v>
      </c>
      <c r="J34" s="4">
        <v>396</v>
      </c>
      <c r="K34" s="4">
        <v>23</v>
      </c>
      <c r="L34" s="4">
        <v>0</v>
      </c>
      <c r="M34" s="4">
        <v>23</v>
      </c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6" t="s">
        <v>76</v>
      </c>
      <c r="B36" s="15">
        <v>585501</v>
      </c>
      <c r="C36" s="15">
        <f>SUM(C6:C34)</f>
        <v>17812</v>
      </c>
      <c r="D36" s="15">
        <f>SUM(D6:D34)</f>
        <v>376426</v>
      </c>
      <c r="E36" s="15">
        <f>SUM(E6:E34)</f>
        <v>12259</v>
      </c>
      <c r="F36" s="15">
        <f>SUM(F6:F34)</f>
        <v>287363</v>
      </c>
      <c r="G36" s="15">
        <f>SUM(G6:G34)</f>
        <v>1930</v>
      </c>
      <c r="H36" s="15">
        <f>SUM(H6:H34)</f>
        <v>24811</v>
      </c>
      <c r="I36" s="15">
        <f>SUM(I6:I34)</f>
        <v>3623</v>
      </c>
      <c r="J36" s="15">
        <f>SUM(J6:J34)</f>
        <v>64252</v>
      </c>
      <c r="K36" s="15">
        <f>SUM(K6:K34)</f>
        <v>22101</v>
      </c>
      <c r="L36" s="15">
        <f>SUM(L6:L34)</f>
        <v>6649</v>
      </c>
      <c r="M36" s="15">
        <f>SUM(M6:M34)</f>
        <v>28750</v>
      </c>
    </row>
  </sheetData>
  <sheetProtection/>
  <mergeCells count="6">
    <mergeCell ref="A1:M1"/>
    <mergeCell ref="C2:D2"/>
    <mergeCell ref="E2:F2"/>
    <mergeCell ref="G2:H2"/>
    <mergeCell ref="I2:J2"/>
    <mergeCell ref="K2:M2"/>
  </mergeCells>
  <printOptions/>
  <pageMargins left="0.25" right="0.25" top="0.75" bottom="0.75" header="0.3" footer="0.3"/>
  <pageSetup fitToWidth="0" fitToHeight="1" horizontalDpi="600" verticalDpi="600" orientation="landscape" paperSize="5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6.00390625" style="0" bestFit="1" customWidth="1"/>
    <col min="2" max="6" width="12.28125" style="0" customWidth="1"/>
  </cols>
  <sheetData>
    <row r="1" spans="1:6" ht="12.75">
      <c r="A1" s="143" t="s">
        <v>493</v>
      </c>
      <c r="B1" s="144"/>
      <c r="C1" s="144"/>
      <c r="D1" s="144"/>
      <c r="E1" s="144"/>
      <c r="F1" s="145"/>
    </row>
    <row r="2" spans="1:6" ht="12.75">
      <c r="A2" s="146"/>
      <c r="B2" s="147" t="s">
        <v>494</v>
      </c>
      <c r="C2" s="147" t="s">
        <v>495</v>
      </c>
      <c r="D2" s="147" t="s">
        <v>496</v>
      </c>
      <c r="E2" s="148" t="s">
        <v>509</v>
      </c>
      <c r="F2" s="148" t="s">
        <v>529</v>
      </c>
    </row>
    <row r="3" spans="1:6" ht="12.75">
      <c r="A3" s="117" t="s">
        <v>497</v>
      </c>
      <c r="B3" s="121">
        <v>576412</v>
      </c>
      <c r="C3" s="121">
        <v>582658</v>
      </c>
      <c r="D3" s="121">
        <v>584153</v>
      </c>
      <c r="E3" s="121">
        <v>586107</v>
      </c>
      <c r="F3" s="289">
        <v>585501</v>
      </c>
    </row>
    <row r="4" spans="1:6" ht="12.75">
      <c r="A4" s="117" t="s">
        <v>498</v>
      </c>
      <c r="B4" s="120">
        <v>465.49</v>
      </c>
      <c r="C4" s="120">
        <v>462.91</v>
      </c>
      <c r="D4" s="120">
        <v>456.52000000000004</v>
      </c>
      <c r="E4" s="120">
        <v>441.56</v>
      </c>
      <c r="F4" s="285">
        <v>368.13</v>
      </c>
    </row>
    <row r="5" spans="1:6" ht="12.75">
      <c r="A5" s="117" t="s">
        <v>499</v>
      </c>
      <c r="B5" s="142">
        <v>31132008</v>
      </c>
      <c r="C5" s="142">
        <v>31644567</v>
      </c>
      <c r="D5" s="142">
        <v>32503594</v>
      </c>
      <c r="E5" s="142">
        <v>33545763</v>
      </c>
      <c r="F5" s="288">
        <v>33545763</v>
      </c>
    </row>
    <row r="6" spans="1:6" ht="12.75">
      <c r="A6" s="117" t="s">
        <v>500</v>
      </c>
      <c r="B6" s="141">
        <v>54.01</v>
      </c>
      <c r="C6" s="141">
        <v>54.31</v>
      </c>
      <c r="D6" s="141">
        <v>55.6422615307975</v>
      </c>
      <c r="E6" s="141">
        <v>57.2348786143144</v>
      </c>
      <c r="F6" s="287">
        <v>59.53</v>
      </c>
    </row>
    <row r="7" spans="1:6" ht="12.75">
      <c r="A7" s="117" t="s">
        <v>501</v>
      </c>
      <c r="B7" s="121">
        <v>2459456</v>
      </c>
      <c r="C7" s="121">
        <v>2496972</v>
      </c>
      <c r="D7" s="121">
        <v>2383899</v>
      </c>
      <c r="E7" s="121">
        <v>2310844</v>
      </c>
      <c r="F7" s="286">
        <v>2246273</v>
      </c>
    </row>
    <row r="8" spans="1:6" ht="12.75">
      <c r="A8" s="117" t="s">
        <v>506</v>
      </c>
      <c r="B8" s="121">
        <v>164263</v>
      </c>
      <c r="C8" s="121">
        <v>164681</v>
      </c>
      <c r="D8" s="121">
        <v>176355</v>
      </c>
      <c r="E8" s="121">
        <v>171338</v>
      </c>
      <c r="F8" s="286">
        <v>158603</v>
      </c>
    </row>
    <row r="9" spans="1:6" ht="12.75">
      <c r="A9" s="117" t="s">
        <v>530</v>
      </c>
      <c r="B9" s="121">
        <v>173994</v>
      </c>
      <c r="C9" s="121">
        <v>197130</v>
      </c>
      <c r="D9" s="121">
        <v>217678</v>
      </c>
      <c r="E9" s="121">
        <v>224366</v>
      </c>
      <c r="F9" s="286">
        <v>221445</v>
      </c>
    </row>
    <row r="10" spans="1:6" ht="12.75">
      <c r="A10" s="117" t="s">
        <v>502</v>
      </c>
      <c r="B10" s="121">
        <v>3633418</v>
      </c>
      <c r="C10" s="121">
        <v>3666825</v>
      </c>
      <c r="D10" s="121">
        <v>3556145</v>
      </c>
      <c r="E10" s="121">
        <v>3536788</v>
      </c>
      <c r="F10" s="286">
        <v>3367413</v>
      </c>
    </row>
    <row r="11" spans="1:6" ht="12.75">
      <c r="A11" s="117" t="s">
        <v>503</v>
      </c>
      <c r="B11" s="121">
        <v>4983367</v>
      </c>
      <c r="C11" s="121">
        <v>4914332</v>
      </c>
      <c r="D11" s="121">
        <v>4930509</v>
      </c>
      <c r="E11" s="121">
        <v>4544029</v>
      </c>
      <c r="F11" s="286">
        <v>4690547</v>
      </c>
    </row>
    <row r="12" spans="1:6" ht="12.75">
      <c r="A12" s="117" t="s">
        <v>504</v>
      </c>
      <c r="B12" s="120">
        <v>862</v>
      </c>
      <c r="C12" s="120">
        <v>868</v>
      </c>
      <c r="D12" s="120">
        <v>881</v>
      </c>
      <c r="E12" s="120">
        <v>886</v>
      </c>
      <c r="F12" s="285">
        <v>913</v>
      </c>
    </row>
    <row r="13" spans="1:6" ht="12.75">
      <c r="A13" s="117" t="s">
        <v>505</v>
      </c>
      <c r="B13" s="121">
        <v>907771</v>
      </c>
      <c r="C13" s="150" t="s">
        <v>508</v>
      </c>
      <c r="D13" s="121">
        <v>851981</v>
      </c>
      <c r="E13" s="121">
        <v>848533</v>
      </c>
      <c r="F13" s="286">
        <v>600516</v>
      </c>
    </row>
    <row r="15" ht="12.75">
      <c r="A15" s="14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PageLayoutView="0" workbookViewId="0" topLeftCell="A55">
      <selection activeCell="H27" sqref="H27"/>
    </sheetView>
  </sheetViews>
  <sheetFormatPr defaultColWidth="9.140625" defaultRowHeight="12.75"/>
  <cols>
    <col min="1" max="1" width="11.7109375" style="0" bestFit="1" customWidth="1"/>
    <col min="2" max="2" width="41.28125" style="0" bestFit="1" customWidth="1"/>
    <col min="3" max="3" width="33.00390625" style="0" bestFit="1" customWidth="1"/>
    <col min="4" max="4" width="14.7109375" style="0" bestFit="1" customWidth="1"/>
    <col min="5" max="5" width="6.00390625" style="0" bestFit="1" customWidth="1"/>
    <col min="6" max="6" width="12.421875" style="0" bestFit="1" customWidth="1"/>
    <col min="7" max="7" width="11.8515625" style="0" bestFit="1" customWidth="1"/>
    <col min="8" max="8" width="7.57421875" style="4" bestFit="1" customWidth="1"/>
    <col min="9" max="9" width="11.28125" style="4" bestFit="1" customWidth="1"/>
    <col min="10" max="10" width="12.140625" style="0" bestFit="1" customWidth="1"/>
  </cols>
  <sheetData>
    <row r="1" spans="1:10" ht="12.75" customHeight="1">
      <c r="A1" s="108" t="s">
        <v>515</v>
      </c>
      <c r="B1" s="109"/>
      <c r="C1" s="109"/>
      <c r="D1" s="109"/>
      <c r="E1" s="109"/>
      <c r="F1" s="109"/>
      <c r="G1" s="109"/>
      <c r="H1" s="110"/>
      <c r="I1" s="110"/>
      <c r="J1" s="111"/>
    </row>
    <row r="2" spans="1:10" s="115" customFormat="1" ht="25.5">
      <c r="A2" s="112" t="s">
        <v>175</v>
      </c>
      <c r="B2" s="112" t="s">
        <v>242</v>
      </c>
      <c r="C2" s="112" t="s">
        <v>81</v>
      </c>
      <c r="D2" s="112" t="s">
        <v>83</v>
      </c>
      <c r="E2" s="112" t="s">
        <v>243</v>
      </c>
      <c r="F2" s="112" t="s">
        <v>85</v>
      </c>
      <c r="G2" s="112" t="s">
        <v>244</v>
      </c>
      <c r="H2" s="113" t="s">
        <v>245</v>
      </c>
      <c r="I2" s="113" t="s">
        <v>246</v>
      </c>
      <c r="J2" s="114" t="s">
        <v>247</v>
      </c>
    </row>
    <row r="3" spans="1:10" ht="12.75" customHeight="1">
      <c r="A3" s="116" t="s">
        <v>248</v>
      </c>
      <c r="B3" s="116" t="s">
        <v>0</v>
      </c>
      <c r="C3" s="116" t="s">
        <v>94</v>
      </c>
      <c r="D3" s="116" t="s">
        <v>123</v>
      </c>
      <c r="E3" s="117">
        <v>82070</v>
      </c>
      <c r="F3" s="116" t="s">
        <v>40</v>
      </c>
      <c r="G3" s="117" t="s">
        <v>249</v>
      </c>
      <c r="H3" s="118">
        <v>27624</v>
      </c>
      <c r="I3" s="118">
        <v>2634</v>
      </c>
      <c r="J3" s="117">
        <v>52</v>
      </c>
    </row>
    <row r="4" spans="1:10" ht="12.75" customHeight="1">
      <c r="A4" s="119"/>
      <c r="B4" s="119" t="s">
        <v>250</v>
      </c>
      <c r="C4" s="119" t="s">
        <v>251</v>
      </c>
      <c r="D4" s="119" t="s">
        <v>252</v>
      </c>
      <c r="E4" s="120">
        <v>82055</v>
      </c>
      <c r="F4" s="119" t="s">
        <v>253</v>
      </c>
      <c r="G4" s="120" t="s">
        <v>254</v>
      </c>
      <c r="H4" s="121">
        <v>864</v>
      </c>
      <c r="I4" s="121">
        <v>1066</v>
      </c>
      <c r="J4" s="120">
        <v>52</v>
      </c>
    </row>
    <row r="5" spans="1:10" ht="12.75" customHeight="1">
      <c r="A5" s="119"/>
      <c r="B5" s="119" t="s">
        <v>255</v>
      </c>
      <c r="C5" s="119" t="s">
        <v>256</v>
      </c>
      <c r="D5" s="119" t="s">
        <v>257</v>
      </c>
      <c r="E5" s="120">
        <v>82083</v>
      </c>
      <c r="F5" s="119" t="s">
        <v>258</v>
      </c>
      <c r="G5" s="120" t="s">
        <v>254</v>
      </c>
      <c r="H5" s="121">
        <v>500</v>
      </c>
      <c r="I5" s="121">
        <v>312</v>
      </c>
      <c r="J5" s="120">
        <v>52</v>
      </c>
    </row>
    <row r="6" spans="1:10" ht="12.75" customHeight="1">
      <c r="A6" s="122"/>
      <c r="B6" s="123"/>
      <c r="C6" s="123"/>
      <c r="D6" s="123"/>
      <c r="E6" s="124"/>
      <c r="F6" s="123"/>
      <c r="G6" s="124"/>
      <c r="H6" s="125"/>
      <c r="I6" s="125"/>
      <c r="J6" s="126"/>
    </row>
    <row r="7" spans="1:10" ht="12.75" customHeight="1">
      <c r="A7" s="116" t="s">
        <v>259</v>
      </c>
      <c r="B7" s="116" t="s">
        <v>1</v>
      </c>
      <c r="C7" s="116" t="s">
        <v>103</v>
      </c>
      <c r="D7" s="116" t="s">
        <v>132</v>
      </c>
      <c r="E7" s="117">
        <v>82410</v>
      </c>
      <c r="F7" s="116" t="s">
        <v>31</v>
      </c>
      <c r="G7" s="117" t="s">
        <v>249</v>
      </c>
      <c r="H7" s="118">
        <v>15266</v>
      </c>
      <c r="I7" s="118">
        <v>2261</v>
      </c>
      <c r="J7" s="117">
        <v>50</v>
      </c>
    </row>
    <row r="8" spans="1:10" ht="12.75" customHeight="1">
      <c r="A8" s="119"/>
      <c r="B8" s="119" t="s">
        <v>260</v>
      </c>
      <c r="C8" s="119" t="s">
        <v>261</v>
      </c>
      <c r="D8" s="119" t="s">
        <v>262</v>
      </c>
      <c r="E8" s="120">
        <v>82421</v>
      </c>
      <c r="F8" s="119" t="s">
        <v>263</v>
      </c>
      <c r="G8" s="120" t="s">
        <v>254</v>
      </c>
      <c r="H8" s="121">
        <v>627</v>
      </c>
      <c r="I8" s="121">
        <v>166</v>
      </c>
      <c r="J8" s="120">
        <v>50</v>
      </c>
    </row>
    <row r="9" spans="1:10" ht="12.75" customHeight="1">
      <c r="A9" s="119"/>
      <c r="B9" s="119" t="s">
        <v>264</v>
      </c>
      <c r="C9" s="119" t="s">
        <v>265</v>
      </c>
      <c r="D9" s="119" t="s">
        <v>266</v>
      </c>
      <c r="E9" s="120">
        <v>82423</v>
      </c>
      <c r="F9" s="119" t="s">
        <v>263</v>
      </c>
      <c r="G9" s="120" t="s">
        <v>254</v>
      </c>
      <c r="H9" s="121">
        <v>600</v>
      </c>
      <c r="I9" s="121">
        <v>178</v>
      </c>
      <c r="J9" s="120">
        <v>50</v>
      </c>
    </row>
    <row r="10" spans="1:10" ht="12.75" customHeight="1">
      <c r="A10" s="119"/>
      <c r="B10" s="119" t="s">
        <v>267</v>
      </c>
      <c r="C10" s="119" t="s">
        <v>268</v>
      </c>
      <c r="D10" s="119" t="s">
        <v>269</v>
      </c>
      <c r="E10" s="120">
        <v>82426</v>
      </c>
      <c r="F10" s="119" t="s">
        <v>270</v>
      </c>
      <c r="G10" s="120" t="s">
        <v>254</v>
      </c>
      <c r="H10" s="121">
        <v>2500</v>
      </c>
      <c r="I10" s="121">
        <v>1498</v>
      </c>
      <c r="J10" s="120">
        <v>50</v>
      </c>
    </row>
    <row r="11" spans="1:10" ht="12.75" customHeight="1">
      <c r="A11" s="119"/>
      <c r="B11" s="119" t="s">
        <v>510</v>
      </c>
      <c r="C11" s="119" t="s">
        <v>511</v>
      </c>
      <c r="D11" s="119" t="s">
        <v>512</v>
      </c>
      <c r="E11" s="120">
        <v>82428</v>
      </c>
      <c r="F11" s="119" t="s">
        <v>31</v>
      </c>
      <c r="G11" s="120" t="s">
        <v>254</v>
      </c>
      <c r="H11" s="121">
        <v>500</v>
      </c>
      <c r="I11" s="121">
        <v>174</v>
      </c>
      <c r="J11" s="120">
        <v>50</v>
      </c>
    </row>
    <row r="12" spans="1:10" ht="12.75" customHeight="1">
      <c r="A12" s="119"/>
      <c r="B12" s="119" t="s">
        <v>271</v>
      </c>
      <c r="C12" s="119" t="s">
        <v>272</v>
      </c>
      <c r="D12" s="119" t="s">
        <v>273</v>
      </c>
      <c r="E12" s="120">
        <v>82431</v>
      </c>
      <c r="F12" s="119" t="s">
        <v>274</v>
      </c>
      <c r="G12" s="120" t="s">
        <v>254</v>
      </c>
      <c r="H12" s="121">
        <v>4630</v>
      </c>
      <c r="I12" s="121">
        <v>1916</v>
      </c>
      <c r="J12" s="120">
        <v>50</v>
      </c>
    </row>
    <row r="13" spans="1:10" ht="12.75" customHeight="1">
      <c r="A13" s="122"/>
      <c r="B13" s="123"/>
      <c r="C13" s="123"/>
      <c r="D13" s="123"/>
      <c r="E13" s="124"/>
      <c r="F13" s="123"/>
      <c r="G13" s="124"/>
      <c r="H13" s="125"/>
      <c r="I13" s="125"/>
      <c r="J13" s="126"/>
    </row>
    <row r="14" spans="1:10" ht="12.75" customHeight="1">
      <c r="A14" s="116" t="s">
        <v>275</v>
      </c>
      <c r="B14" s="116" t="s">
        <v>2</v>
      </c>
      <c r="C14" s="116" t="s">
        <v>276</v>
      </c>
      <c r="D14" s="116" t="s">
        <v>120</v>
      </c>
      <c r="E14" s="117">
        <v>82718</v>
      </c>
      <c r="F14" s="116" t="s">
        <v>43</v>
      </c>
      <c r="G14" s="117" t="s">
        <v>249</v>
      </c>
      <c r="H14" s="118">
        <v>46985</v>
      </c>
      <c r="I14" s="118">
        <v>3272</v>
      </c>
      <c r="J14" s="117">
        <v>52</v>
      </c>
    </row>
    <row r="15" spans="1:10" ht="12.75" customHeight="1">
      <c r="A15" s="119"/>
      <c r="B15" s="119" t="s">
        <v>277</v>
      </c>
      <c r="C15" s="119" t="s">
        <v>278</v>
      </c>
      <c r="D15" s="119" t="s">
        <v>279</v>
      </c>
      <c r="E15" s="120">
        <v>82732</v>
      </c>
      <c r="F15" s="119" t="s">
        <v>280</v>
      </c>
      <c r="G15" s="120" t="s">
        <v>254</v>
      </c>
      <c r="H15" s="121">
        <v>13580</v>
      </c>
      <c r="I15" s="121">
        <v>2375</v>
      </c>
      <c r="J15" s="120">
        <v>52</v>
      </c>
    </row>
    <row r="16" spans="1:10" ht="12.75" customHeight="1">
      <c r="A16" s="122"/>
      <c r="B16" s="123"/>
      <c r="C16" s="123"/>
      <c r="D16" s="123"/>
      <c r="E16" s="124"/>
      <c r="F16" s="123"/>
      <c r="G16" s="124"/>
      <c r="H16" s="125"/>
      <c r="I16" s="125"/>
      <c r="J16" s="126"/>
    </row>
    <row r="17" spans="1:10" ht="12.75" customHeight="1">
      <c r="A17" s="116" t="s">
        <v>281</v>
      </c>
      <c r="B17" s="116" t="s">
        <v>282</v>
      </c>
      <c r="C17" s="116" t="s">
        <v>283</v>
      </c>
      <c r="D17" s="116" t="s">
        <v>129</v>
      </c>
      <c r="E17" s="117">
        <v>82301</v>
      </c>
      <c r="F17" s="116" t="s">
        <v>34</v>
      </c>
      <c r="G17" s="117" t="s">
        <v>249</v>
      </c>
      <c r="H17" s="118">
        <v>20350</v>
      </c>
      <c r="I17" s="118">
        <v>2500</v>
      </c>
      <c r="J17" s="117">
        <v>52</v>
      </c>
    </row>
    <row r="18" spans="1:10" ht="12.75" customHeight="1">
      <c r="A18" s="119"/>
      <c r="B18" s="119" t="s">
        <v>284</v>
      </c>
      <c r="C18" s="119" t="s">
        <v>285</v>
      </c>
      <c r="D18" s="119" t="s">
        <v>286</v>
      </c>
      <c r="E18" s="120">
        <v>82321</v>
      </c>
      <c r="F18" s="119" t="s">
        <v>287</v>
      </c>
      <c r="G18" s="120" t="s">
        <v>254</v>
      </c>
      <c r="H18" s="121">
        <v>3100</v>
      </c>
      <c r="I18" s="121">
        <v>1030</v>
      </c>
      <c r="J18" s="120">
        <v>52</v>
      </c>
    </row>
    <row r="19" spans="1:10" ht="12.75" customHeight="1">
      <c r="A19" s="119"/>
      <c r="B19" s="119" t="s">
        <v>288</v>
      </c>
      <c r="C19" s="119" t="s">
        <v>289</v>
      </c>
      <c r="D19" s="119" t="s">
        <v>290</v>
      </c>
      <c r="E19" s="120">
        <v>82324</v>
      </c>
      <c r="F19" s="119" t="s">
        <v>291</v>
      </c>
      <c r="G19" s="120" t="s">
        <v>254</v>
      </c>
      <c r="H19" s="121">
        <v>1400</v>
      </c>
      <c r="I19" s="121">
        <v>510</v>
      </c>
      <c r="J19" s="120">
        <v>52</v>
      </c>
    </row>
    <row r="20" spans="1:10" ht="12.75" customHeight="1">
      <c r="A20" s="119"/>
      <c r="B20" s="119" t="s">
        <v>292</v>
      </c>
      <c r="C20" s="119" t="s">
        <v>293</v>
      </c>
      <c r="D20" s="119" t="s">
        <v>294</v>
      </c>
      <c r="E20" s="120">
        <v>82325</v>
      </c>
      <c r="F20" s="119" t="s">
        <v>295</v>
      </c>
      <c r="G20" s="120" t="s">
        <v>254</v>
      </c>
      <c r="H20" s="121">
        <v>3100</v>
      </c>
      <c r="I20" s="121">
        <v>1030</v>
      </c>
      <c r="J20" s="120">
        <v>52</v>
      </c>
    </row>
    <row r="21" spans="1:10" ht="12.75" customHeight="1">
      <c r="A21" s="119"/>
      <c r="B21" s="119" t="s">
        <v>296</v>
      </c>
      <c r="C21" s="119" t="s">
        <v>297</v>
      </c>
      <c r="D21" s="119" t="s">
        <v>298</v>
      </c>
      <c r="E21" s="120">
        <v>82327</v>
      </c>
      <c r="F21" s="119" t="s">
        <v>299</v>
      </c>
      <c r="G21" s="120" t="s">
        <v>254</v>
      </c>
      <c r="H21" s="121">
        <v>2400</v>
      </c>
      <c r="I21" s="121">
        <v>510</v>
      </c>
      <c r="J21" s="120">
        <v>52</v>
      </c>
    </row>
    <row r="22" spans="1:10" ht="12.75" customHeight="1">
      <c r="A22" s="119"/>
      <c r="B22" s="119" t="s">
        <v>300</v>
      </c>
      <c r="C22" s="119" t="s">
        <v>301</v>
      </c>
      <c r="D22" s="119" t="s">
        <v>302</v>
      </c>
      <c r="E22" s="120">
        <v>82329</v>
      </c>
      <c r="F22" s="119" t="s">
        <v>303</v>
      </c>
      <c r="G22" s="120" t="s">
        <v>254</v>
      </c>
      <c r="H22" s="121">
        <v>1150</v>
      </c>
      <c r="I22" s="121">
        <v>510</v>
      </c>
      <c r="J22" s="120">
        <v>52</v>
      </c>
    </row>
    <row r="23" spans="1:10" ht="12.75" customHeight="1">
      <c r="A23" s="119"/>
      <c r="B23" s="119" t="s">
        <v>304</v>
      </c>
      <c r="C23" s="119" t="s">
        <v>305</v>
      </c>
      <c r="D23" s="119" t="s">
        <v>306</v>
      </c>
      <c r="E23" s="120">
        <v>82331</v>
      </c>
      <c r="F23" s="119" t="s">
        <v>307</v>
      </c>
      <c r="G23" s="120" t="s">
        <v>254</v>
      </c>
      <c r="H23" s="121">
        <v>4500</v>
      </c>
      <c r="I23" s="121">
        <v>1850</v>
      </c>
      <c r="J23" s="120">
        <v>52</v>
      </c>
    </row>
    <row r="24" spans="1:10" ht="12.75" customHeight="1">
      <c r="A24" s="119"/>
      <c r="B24" s="119" t="s">
        <v>308</v>
      </c>
      <c r="C24" s="119" t="s">
        <v>309</v>
      </c>
      <c r="D24" s="119" t="s">
        <v>310</v>
      </c>
      <c r="E24" s="120">
        <v>82334</v>
      </c>
      <c r="F24" s="119" t="s">
        <v>311</v>
      </c>
      <c r="G24" s="120" t="s">
        <v>254</v>
      </c>
      <c r="H24" s="121">
        <v>1700</v>
      </c>
      <c r="I24" s="121">
        <v>510</v>
      </c>
      <c r="J24" s="120">
        <v>52</v>
      </c>
    </row>
    <row r="25" spans="1:10" ht="12.75" customHeight="1">
      <c r="A25" s="122"/>
      <c r="B25" s="123"/>
      <c r="C25" s="123"/>
      <c r="D25" s="123"/>
      <c r="E25" s="124"/>
      <c r="F25" s="123"/>
      <c r="G25" s="124"/>
      <c r="H25" s="125"/>
      <c r="I25" s="125"/>
      <c r="J25" s="126"/>
    </row>
    <row r="26" spans="1:10" ht="12.75" customHeight="1">
      <c r="A26" s="116" t="s">
        <v>312</v>
      </c>
      <c r="B26" s="116" t="s">
        <v>4</v>
      </c>
      <c r="C26" s="116" t="s">
        <v>101</v>
      </c>
      <c r="D26" s="116" t="s">
        <v>130</v>
      </c>
      <c r="E26" s="117">
        <v>82633</v>
      </c>
      <c r="F26" s="116" t="s">
        <v>33</v>
      </c>
      <c r="G26" s="117" t="s">
        <v>249</v>
      </c>
      <c r="H26" s="118">
        <v>30000</v>
      </c>
      <c r="I26" s="118">
        <v>2698</v>
      </c>
      <c r="J26" s="117">
        <v>52</v>
      </c>
    </row>
    <row r="27" spans="1:10" ht="12.75" customHeight="1">
      <c r="A27" s="119"/>
      <c r="B27" s="119" t="s">
        <v>313</v>
      </c>
      <c r="C27" s="119" t="s">
        <v>314</v>
      </c>
      <c r="D27" s="119" t="s">
        <v>315</v>
      </c>
      <c r="E27" s="120">
        <v>82637</v>
      </c>
      <c r="F27" s="119" t="s">
        <v>316</v>
      </c>
      <c r="G27" s="120" t="s">
        <v>254</v>
      </c>
      <c r="H27" s="121">
        <v>3800</v>
      </c>
      <c r="I27" s="121">
        <v>2288</v>
      </c>
      <c r="J27" s="120">
        <v>52</v>
      </c>
    </row>
    <row r="28" spans="1:10" ht="12.75" customHeight="1">
      <c r="A28" s="122"/>
      <c r="B28" s="123"/>
      <c r="C28" s="123"/>
      <c r="D28" s="123"/>
      <c r="E28" s="124"/>
      <c r="F28" s="123"/>
      <c r="G28" s="124"/>
      <c r="H28" s="125"/>
      <c r="I28" s="125"/>
      <c r="J28" s="126"/>
    </row>
    <row r="29" spans="1:10" ht="12.75" customHeight="1">
      <c r="A29" s="116" t="s">
        <v>317</v>
      </c>
      <c r="B29" s="116" t="s">
        <v>5</v>
      </c>
      <c r="C29" s="116" t="s">
        <v>318</v>
      </c>
      <c r="D29" s="116" t="s">
        <v>137</v>
      </c>
      <c r="E29" s="117">
        <v>82729</v>
      </c>
      <c r="F29" s="116" t="s">
        <v>26</v>
      </c>
      <c r="G29" s="117" t="s">
        <v>249</v>
      </c>
      <c r="H29" s="118">
        <v>5404</v>
      </c>
      <c r="I29" s="118">
        <v>2288</v>
      </c>
      <c r="J29" s="117">
        <v>52</v>
      </c>
    </row>
    <row r="30" spans="1:10" ht="12.75" customHeight="1">
      <c r="A30" s="119"/>
      <c r="B30" s="119" t="s">
        <v>319</v>
      </c>
      <c r="C30" s="119" t="s">
        <v>320</v>
      </c>
      <c r="D30" s="119" t="s">
        <v>321</v>
      </c>
      <c r="E30" s="120">
        <v>82720</v>
      </c>
      <c r="F30" s="119" t="s">
        <v>322</v>
      </c>
      <c r="G30" s="120" t="s">
        <v>254</v>
      </c>
      <c r="H30" s="121">
        <v>1440</v>
      </c>
      <c r="I30" s="121">
        <v>2080</v>
      </c>
      <c r="J30" s="120">
        <v>52</v>
      </c>
    </row>
    <row r="31" spans="1:10" ht="12.75" customHeight="1">
      <c r="A31" s="119"/>
      <c r="B31" s="119" t="s">
        <v>323</v>
      </c>
      <c r="C31" s="119" t="s">
        <v>324</v>
      </c>
      <c r="D31" s="119" t="s">
        <v>325</v>
      </c>
      <c r="E31" s="120">
        <v>82721</v>
      </c>
      <c r="F31" s="119" t="s">
        <v>326</v>
      </c>
      <c r="G31" s="120" t="s">
        <v>254</v>
      </c>
      <c r="H31" s="121">
        <v>4890</v>
      </c>
      <c r="I31" s="121">
        <v>2080</v>
      </c>
      <c r="J31" s="120">
        <v>52</v>
      </c>
    </row>
    <row r="32" spans="1:10" ht="12.75" customHeight="1">
      <c r="A32" s="122"/>
      <c r="B32" s="123"/>
      <c r="C32" s="123"/>
      <c r="D32" s="123"/>
      <c r="E32" s="124"/>
      <c r="F32" s="123"/>
      <c r="G32" s="124"/>
      <c r="H32" s="125"/>
      <c r="I32" s="125"/>
      <c r="J32" s="126"/>
    </row>
    <row r="33" spans="1:10" ht="12.75" customHeight="1">
      <c r="A33" s="116" t="s">
        <v>327</v>
      </c>
      <c r="B33" s="116" t="s">
        <v>6</v>
      </c>
      <c r="C33" s="116" t="s">
        <v>93</v>
      </c>
      <c r="D33" s="116" t="s">
        <v>122</v>
      </c>
      <c r="E33" s="117">
        <v>82520</v>
      </c>
      <c r="F33" s="116" t="s">
        <v>41</v>
      </c>
      <c r="G33" s="117" t="s">
        <v>249</v>
      </c>
      <c r="H33" s="118">
        <v>30775</v>
      </c>
      <c r="I33" s="118">
        <v>2912</v>
      </c>
      <c r="J33" s="117">
        <v>52</v>
      </c>
    </row>
    <row r="34" spans="1:10" ht="12.75" customHeight="1">
      <c r="A34" s="119"/>
      <c r="B34" s="119" t="s">
        <v>328</v>
      </c>
      <c r="C34" s="119" t="s">
        <v>329</v>
      </c>
      <c r="D34" s="119" t="s">
        <v>330</v>
      </c>
      <c r="E34" s="120">
        <v>82513</v>
      </c>
      <c r="F34" s="119" t="s">
        <v>331</v>
      </c>
      <c r="G34" s="120" t="s">
        <v>254</v>
      </c>
      <c r="H34" s="121">
        <v>6082</v>
      </c>
      <c r="I34" s="121">
        <v>2496</v>
      </c>
      <c r="J34" s="120">
        <v>52</v>
      </c>
    </row>
    <row r="35" spans="1:10" ht="12.75" customHeight="1">
      <c r="A35" s="119"/>
      <c r="B35" s="119" t="s">
        <v>332</v>
      </c>
      <c r="C35" s="119" t="s">
        <v>333</v>
      </c>
      <c r="D35" s="119" t="s">
        <v>334</v>
      </c>
      <c r="E35" s="120">
        <v>82501</v>
      </c>
      <c r="F35" s="119" t="s">
        <v>335</v>
      </c>
      <c r="G35" s="120" t="s">
        <v>254</v>
      </c>
      <c r="H35" s="121">
        <v>31000</v>
      </c>
      <c r="I35" s="121">
        <v>2912</v>
      </c>
      <c r="J35" s="120">
        <v>52</v>
      </c>
    </row>
    <row r="36" spans="1:10" ht="12.75" customHeight="1">
      <c r="A36" s="122"/>
      <c r="B36" s="123"/>
      <c r="C36" s="123"/>
      <c r="D36" s="123"/>
      <c r="E36" s="124"/>
      <c r="F36" s="123"/>
      <c r="G36" s="124"/>
      <c r="H36" s="125"/>
      <c r="I36" s="125"/>
      <c r="J36" s="126"/>
    </row>
    <row r="37" spans="1:10" ht="12.75" customHeight="1">
      <c r="A37" s="116" t="s">
        <v>336</v>
      </c>
      <c r="B37" s="116" t="s">
        <v>7</v>
      </c>
      <c r="C37" s="116" t="s">
        <v>102</v>
      </c>
      <c r="D37" s="116" t="s">
        <v>131</v>
      </c>
      <c r="E37" s="117">
        <v>82240</v>
      </c>
      <c r="F37" s="116" t="s">
        <v>32</v>
      </c>
      <c r="G37" s="117" t="s">
        <v>249</v>
      </c>
      <c r="H37" s="118">
        <v>6940</v>
      </c>
      <c r="I37" s="118">
        <v>2439</v>
      </c>
      <c r="J37" s="117">
        <v>52</v>
      </c>
    </row>
    <row r="38" spans="1:10" ht="12.75" customHeight="1">
      <c r="A38" s="122"/>
      <c r="B38" s="123"/>
      <c r="C38" s="123"/>
      <c r="D38" s="123"/>
      <c r="E38" s="124"/>
      <c r="F38" s="123"/>
      <c r="G38" s="124"/>
      <c r="H38" s="125"/>
      <c r="I38" s="125"/>
      <c r="J38" s="126"/>
    </row>
    <row r="39" spans="1:10" ht="12.75" customHeight="1">
      <c r="A39" s="116" t="s">
        <v>337</v>
      </c>
      <c r="B39" s="116" t="s">
        <v>8</v>
      </c>
      <c r="C39" s="116" t="s">
        <v>110</v>
      </c>
      <c r="D39" s="116" t="s">
        <v>139</v>
      </c>
      <c r="E39" s="117">
        <v>82443</v>
      </c>
      <c r="F39" s="116" t="s">
        <v>24</v>
      </c>
      <c r="G39" s="117" t="s">
        <v>249</v>
      </c>
      <c r="H39" s="118">
        <v>12375</v>
      </c>
      <c r="I39" s="118">
        <v>2418</v>
      </c>
      <c r="J39" s="117">
        <v>52</v>
      </c>
    </row>
    <row r="40" spans="1:10" ht="12.75" customHeight="1">
      <c r="A40" s="122"/>
      <c r="B40" s="123"/>
      <c r="C40" s="123"/>
      <c r="D40" s="123"/>
      <c r="E40" s="124"/>
      <c r="F40" s="123"/>
      <c r="G40" s="124"/>
      <c r="H40" s="125"/>
      <c r="I40" s="125"/>
      <c r="J40" s="126"/>
    </row>
    <row r="41" spans="1:10" ht="12.75" customHeight="1">
      <c r="A41" s="116" t="s">
        <v>338</v>
      </c>
      <c r="B41" s="116" t="s">
        <v>9</v>
      </c>
      <c r="C41" s="116" t="s">
        <v>106</v>
      </c>
      <c r="D41" s="116" t="s">
        <v>135</v>
      </c>
      <c r="E41" s="117">
        <v>82834</v>
      </c>
      <c r="F41" s="116" t="s">
        <v>28</v>
      </c>
      <c r="G41" s="117" t="s">
        <v>249</v>
      </c>
      <c r="H41" s="118">
        <v>8500</v>
      </c>
      <c r="I41" s="118">
        <v>3042</v>
      </c>
      <c r="J41" s="117">
        <v>52</v>
      </c>
    </row>
    <row r="42" spans="1:10" ht="12.75" customHeight="1">
      <c r="A42" s="119"/>
      <c r="B42" s="119" t="s">
        <v>339</v>
      </c>
      <c r="C42" s="119" t="s">
        <v>340</v>
      </c>
      <c r="D42" s="119" t="s">
        <v>341</v>
      </c>
      <c r="E42" s="120">
        <v>82639</v>
      </c>
      <c r="F42" s="119" t="s">
        <v>342</v>
      </c>
      <c r="G42" s="120" t="s">
        <v>254</v>
      </c>
      <c r="H42" s="121">
        <v>1987</v>
      </c>
      <c r="I42" s="121">
        <v>858</v>
      </c>
      <c r="J42" s="120">
        <v>52</v>
      </c>
    </row>
    <row r="43" spans="1:10" ht="12.75" customHeight="1">
      <c r="A43" s="122"/>
      <c r="B43" s="123"/>
      <c r="C43" s="123"/>
      <c r="D43" s="123"/>
      <c r="E43" s="124"/>
      <c r="F43" s="123"/>
      <c r="G43" s="124"/>
      <c r="H43" s="125"/>
      <c r="I43" s="125"/>
      <c r="J43" s="126"/>
    </row>
    <row r="44" spans="1:10" ht="12.75" customHeight="1">
      <c r="A44" s="116" t="s">
        <v>123</v>
      </c>
      <c r="B44" s="116" t="s">
        <v>10</v>
      </c>
      <c r="C44" s="116" t="s">
        <v>89</v>
      </c>
      <c r="D44" s="116" t="s">
        <v>118</v>
      </c>
      <c r="E44" s="117">
        <v>82001</v>
      </c>
      <c r="F44" s="116" t="s">
        <v>45</v>
      </c>
      <c r="G44" s="117" t="s">
        <v>249</v>
      </c>
      <c r="H44" s="118">
        <v>103000</v>
      </c>
      <c r="I44" s="118">
        <v>3250</v>
      </c>
      <c r="J44" s="117">
        <v>52</v>
      </c>
    </row>
    <row r="45" spans="1:10" ht="12.75" customHeight="1">
      <c r="A45" s="119"/>
      <c r="B45" s="119" t="s">
        <v>343</v>
      </c>
      <c r="C45" s="119" t="s">
        <v>89</v>
      </c>
      <c r="D45" s="119" t="s">
        <v>118</v>
      </c>
      <c r="E45" s="120">
        <v>82001</v>
      </c>
      <c r="F45" s="119" t="s">
        <v>45</v>
      </c>
      <c r="G45" s="120" t="s">
        <v>344</v>
      </c>
      <c r="H45" s="127" t="s">
        <v>171</v>
      </c>
      <c r="I45" s="121">
        <v>427</v>
      </c>
      <c r="J45" s="120">
        <v>46</v>
      </c>
    </row>
    <row r="46" spans="1:10" ht="12.75" customHeight="1">
      <c r="A46" s="119"/>
      <c r="B46" s="119" t="s">
        <v>345</v>
      </c>
      <c r="C46" s="119" t="s">
        <v>346</v>
      </c>
      <c r="D46" s="119" t="s">
        <v>347</v>
      </c>
      <c r="E46" s="120">
        <v>82053</v>
      </c>
      <c r="F46" s="119" t="s">
        <v>348</v>
      </c>
      <c r="G46" s="120" t="s">
        <v>254</v>
      </c>
      <c r="H46" s="121">
        <v>4500</v>
      </c>
      <c r="I46" s="121">
        <v>1734</v>
      </c>
      <c r="J46" s="120">
        <v>52</v>
      </c>
    </row>
    <row r="47" spans="1:10" ht="12.75" customHeight="1">
      <c r="A47" s="119"/>
      <c r="B47" s="119" t="s">
        <v>349</v>
      </c>
      <c r="C47" s="119" t="s">
        <v>350</v>
      </c>
      <c r="D47" s="119" t="s">
        <v>351</v>
      </c>
      <c r="E47" s="120">
        <v>82082</v>
      </c>
      <c r="F47" s="119" t="s">
        <v>352</v>
      </c>
      <c r="G47" s="120" t="s">
        <v>254</v>
      </c>
      <c r="H47" s="121">
        <v>3000</v>
      </c>
      <c r="I47" s="121">
        <v>1870</v>
      </c>
      <c r="J47" s="120">
        <v>52</v>
      </c>
    </row>
    <row r="48" spans="1:10" ht="12.75" customHeight="1">
      <c r="A48" s="122"/>
      <c r="B48" s="123"/>
      <c r="C48" s="123"/>
      <c r="D48" s="123"/>
      <c r="E48" s="124"/>
      <c r="F48" s="123"/>
      <c r="G48" s="124"/>
      <c r="H48" s="125"/>
      <c r="I48" s="125"/>
      <c r="J48" s="126"/>
    </row>
    <row r="49" spans="1:10" ht="12.75" customHeight="1">
      <c r="A49" s="116" t="s">
        <v>353</v>
      </c>
      <c r="B49" s="116" t="s">
        <v>11</v>
      </c>
      <c r="C49" s="116" t="s">
        <v>354</v>
      </c>
      <c r="D49" s="116" t="s">
        <v>128</v>
      </c>
      <c r="E49" s="117">
        <v>83101</v>
      </c>
      <c r="F49" s="116" t="s">
        <v>35</v>
      </c>
      <c r="G49" s="117" t="s">
        <v>249</v>
      </c>
      <c r="H49" s="118">
        <v>12900</v>
      </c>
      <c r="I49" s="118">
        <v>2600</v>
      </c>
      <c r="J49" s="117">
        <v>52</v>
      </c>
    </row>
    <row r="50" spans="1:10" ht="12.75" customHeight="1">
      <c r="A50" s="119"/>
      <c r="B50" s="119" t="s">
        <v>355</v>
      </c>
      <c r="C50" s="119" t="s">
        <v>356</v>
      </c>
      <c r="D50" s="119" t="s">
        <v>357</v>
      </c>
      <c r="E50" s="120">
        <v>83128</v>
      </c>
      <c r="F50" s="119" t="s">
        <v>358</v>
      </c>
      <c r="G50" s="120" t="s">
        <v>254</v>
      </c>
      <c r="H50" s="121">
        <v>4000</v>
      </c>
      <c r="I50" s="121">
        <v>2496</v>
      </c>
      <c r="J50" s="120">
        <v>52</v>
      </c>
    </row>
    <row r="51" spans="1:10" ht="12.75" customHeight="1">
      <c r="A51" s="119"/>
      <c r="B51" s="119" t="s">
        <v>359</v>
      </c>
      <c r="C51" s="119" t="s">
        <v>360</v>
      </c>
      <c r="D51" s="119" t="s">
        <v>361</v>
      </c>
      <c r="E51" s="120">
        <v>83114</v>
      </c>
      <c r="F51" s="119" t="s">
        <v>362</v>
      </c>
      <c r="G51" s="120" t="s">
        <v>254</v>
      </c>
      <c r="H51" s="121">
        <v>4000</v>
      </c>
      <c r="I51" s="121">
        <v>2028</v>
      </c>
      <c r="J51" s="120">
        <v>52</v>
      </c>
    </row>
    <row r="52" spans="1:10" ht="12.75" customHeight="1">
      <c r="A52" s="119"/>
      <c r="B52" s="119" t="s">
        <v>363</v>
      </c>
      <c r="C52" s="119" t="s">
        <v>364</v>
      </c>
      <c r="D52" s="119" t="s">
        <v>365</v>
      </c>
      <c r="E52" s="120">
        <v>83123</v>
      </c>
      <c r="F52" s="119" t="s">
        <v>366</v>
      </c>
      <c r="G52" s="120" t="s">
        <v>254</v>
      </c>
      <c r="H52" s="121">
        <v>1519</v>
      </c>
      <c r="I52" s="121">
        <v>1924</v>
      </c>
      <c r="J52" s="120">
        <v>52</v>
      </c>
    </row>
    <row r="53" spans="1:10" ht="12.75" customHeight="1">
      <c r="A53" s="119"/>
      <c r="B53" s="119" t="s">
        <v>367</v>
      </c>
      <c r="C53" s="119" t="s">
        <v>368</v>
      </c>
      <c r="D53" s="119" t="s">
        <v>369</v>
      </c>
      <c r="E53" s="120">
        <v>83110</v>
      </c>
      <c r="F53" s="119" t="s">
        <v>370</v>
      </c>
      <c r="G53" s="120" t="s">
        <v>254</v>
      </c>
      <c r="H53" s="121">
        <v>6240</v>
      </c>
      <c r="I53" s="121">
        <v>2496</v>
      </c>
      <c r="J53" s="120">
        <v>52</v>
      </c>
    </row>
    <row r="54" spans="1:10" ht="12.75" customHeight="1">
      <c r="A54" s="119"/>
      <c r="B54" s="119" t="s">
        <v>371</v>
      </c>
      <c r="C54" s="119" t="s">
        <v>372</v>
      </c>
      <c r="D54" s="119" t="s">
        <v>373</v>
      </c>
      <c r="E54" s="120">
        <v>83127</v>
      </c>
      <c r="F54" s="119" t="s">
        <v>374</v>
      </c>
      <c r="G54" s="120" t="s">
        <v>254</v>
      </c>
      <c r="H54" s="121">
        <v>3748</v>
      </c>
      <c r="I54" s="121">
        <v>2340</v>
      </c>
      <c r="J54" s="120">
        <v>52</v>
      </c>
    </row>
    <row r="55" spans="1:10" ht="12.75" customHeight="1">
      <c r="A55" s="122"/>
      <c r="B55" s="123"/>
      <c r="C55" s="123"/>
      <c r="D55" s="123"/>
      <c r="E55" s="124"/>
      <c r="F55" s="123"/>
      <c r="G55" s="124"/>
      <c r="H55" s="125"/>
      <c r="I55" s="125"/>
      <c r="J55" s="126"/>
    </row>
    <row r="56" spans="1:10" ht="12.75" customHeight="1">
      <c r="A56" s="116" t="s">
        <v>375</v>
      </c>
      <c r="B56" s="116" t="s">
        <v>12</v>
      </c>
      <c r="C56" s="116" t="s">
        <v>90</v>
      </c>
      <c r="D56" s="116" t="s">
        <v>119</v>
      </c>
      <c r="E56" s="117">
        <v>82601</v>
      </c>
      <c r="F56" s="116" t="s">
        <v>44</v>
      </c>
      <c r="G56" s="117" t="s">
        <v>249</v>
      </c>
      <c r="H56" s="118">
        <v>32682</v>
      </c>
      <c r="I56" s="118">
        <v>3044</v>
      </c>
      <c r="J56" s="117">
        <v>52</v>
      </c>
    </row>
    <row r="57" spans="1:10" ht="12.75" customHeight="1">
      <c r="A57" s="119"/>
      <c r="B57" s="119" t="s">
        <v>376</v>
      </c>
      <c r="C57" s="119" t="s">
        <v>90</v>
      </c>
      <c r="D57" s="119" t="s">
        <v>119</v>
      </c>
      <c r="E57" s="120">
        <v>82601</v>
      </c>
      <c r="F57" s="119" t="s">
        <v>44</v>
      </c>
      <c r="G57" s="120" t="s">
        <v>344</v>
      </c>
      <c r="H57" s="127" t="s">
        <v>171</v>
      </c>
      <c r="I57" s="128" t="s">
        <v>78</v>
      </c>
      <c r="J57" s="120">
        <v>50</v>
      </c>
    </row>
    <row r="58" spans="1:10" ht="12.75" customHeight="1">
      <c r="A58" s="119"/>
      <c r="B58" s="119" t="s">
        <v>377</v>
      </c>
      <c r="C58" s="119" t="s">
        <v>378</v>
      </c>
      <c r="D58" s="119" t="s">
        <v>379</v>
      </c>
      <c r="E58" s="120">
        <v>82644</v>
      </c>
      <c r="F58" s="119" t="s">
        <v>380</v>
      </c>
      <c r="G58" s="120" t="s">
        <v>254</v>
      </c>
      <c r="H58" s="121">
        <v>3430</v>
      </c>
      <c r="I58" s="128" t="s">
        <v>78</v>
      </c>
      <c r="J58" s="120">
        <v>52</v>
      </c>
    </row>
    <row r="59" spans="1:10" ht="12.75" customHeight="1">
      <c r="A59" s="119"/>
      <c r="B59" s="119" t="s">
        <v>381</v>
      </c>
      <c r="C59" s="119" t="s">
        <v>382</v>
      </c>
      <c r="D59" s="119" t="s">
        <v>383</v>
      </c>
      <c r="E59" s="120">
        <v>82635</v>
      </c>
      <c r="F59" s="119" t="s">
        <v>384</v>
      </c>
      <c r="G59" s="120" t="s">
        <v>254</v>
      </c>
      <c r="H59" s="121">
        <v>750</v>
      </c>
      <c r="I59" s="128" t="s">
        <v>78</v>
      </c>
      <c r="J59" s="120">
        <v>52</v>
      </c>
    </row>
    <row r="60" spans="1:10" ht="12.75" customHeight="1">
      <c r="A60" s="122"/>
      <c r="B60" s="123"/>
      <c r="C60" s="123"/>
      <c r="D60" s="123"/>
      <c r="E60" s="124"/>
      <c r="F60" s="123"/>
      <c r="G60" s="124"/>
      <c r="H60" s="125"/>
      <c r="I60" s="125"/>
      <c r="J60" s="126"/>
    </row>
    <row r="61" spans="1:10" ht="12.75" customHeight="1">
      <c r="A61" s="116" t="s">
        <v>385</v>
      </c>
      <c r="B61" s="116" t="s">
        <v>13</v>
      </c>
      <c r="C61" s="116" t="s">
        <v>386</v>
      </c>
      <c r="D61" s="116" t="s">
        <v>140</v>
      </c>
      <c r="E61" s="117">
        <v>82225</v>
      </c>
      <c r="F61" s="116" t="s">
        <v>23</v>
      </c>
      <c r="G61" s="117" t="s">
        <v>249</v>
      </c>
      <c r="H61" s="118">
        <v>4950</v>
      </c>
      <c r="I61" s="118">
        <v>1994</v>
      </c>
      <c r="J61" s="117">
        <v>52</v>
      </c>
    </row>
    <row r="62" spans="1:10" ht="12.75" customHeight="1">
      <c r="A62" s="122"/>
      <c r="B62" s="123"/>
      <c r="C62" s="123"/>
      <c r="D62" s="123"/>
      <c r="E62" s="124"/>
      <c r="F62" s="123"/>
      <c r="G62" s="124"/>
      <c r="H62" s="125"/>
      <c r="I62" s="125"/>
      <c r="J62" s="126"/>
    </row>
    <row r="63" spans="1:10" ht="12.75" customHeight="1">
      <c r="A63" s="116" t="s">
        <v>387</v>
      </c>
      <c r="B63" s="116" t="s">
        <v>388</v>
      </c>
      <c r="C63" s="116" t="s">
        <v>96</v>
      </c>
      <c r="D63" s="116" t="s">
        <v>125</v>
      </c>
      <c r="E63" s="117">
        <v>82414</v>
      </c>
      <c r="F63" s="116" t="s">
        <v>38</v>
      </c>
      <c r="G63" s="117" t="s">
        <v>249</v>
      </c>
      <c r="H63" s="118">
        <v>27000</v>
      </c>
      <c r="I63" s="118">
        <v>3157</v>
      </c>
      <c r="J63" s="117">
        <v>52</v>
      </c>
    </row>
    <row r="64" spans="1:10" ht="12.75" customHeight="1">
      <c r="A64" s="119"/>
      <c r="B64" s="119" t="s">
        <v>389</v>
      </c>
      <c r="C64" s="119" t="s">
        <v>390</v>
      </c>
      <c r="D64" s="119" t="s">
        <v>391</v>
      </c>
      <c r="E64" s="120">
        <v>82433</v>
      </c>
      <c r="F64" s="119" t="s">
        <v>392</v>
      </c>
      <c r="G64" s="120" t="s">
        <v>254</v>
      </c>
      <c r="H64" s="121">
        <v>2352</v>
      </c>
      <c r="I64" s="121">
        <v>2590</v>
      </c>
      <c r="J64" s="120">
        <v>52</v>
      </c>
    </row>
    <row r="65" spans="1:10" ht="12.75" customHeight="1">
      <c r="A65" s="119"/>
      <c r="B65" s="119" t="s">
        <v>393</v>
      </c>
      <c r="C65" s="119" t="s">
        <v>394</v>
      </c>
      <c r="D65" s="119" t="s">
        <v>395</v>
      </c>
      <c r="E65" s="120">
        <v>82435</v>
      </c>
      <c r="F65" s="119" t="s">
        <v>396</v>
      </c>
      <c r="G65" s="120" t="s">
        <v>254</v>
      </c>
      <c r="H65" s="121">
        <v>12000</v>
      </c>
      <c r="I65" s="121">
        <v>2465</v>
      </c>
      <c r="J65" s="120">
        <v>52</v>
      </c>
    </row>
    <row r="66" spans="1:10" ht="12.75" customHeight="1">
      <c r="A66" s="122"/>
      <c r="B66" s="123"/>
      <c r="C66" s="123"/>
      <c r="D66" s="123"/>
      <c r="E66" s="124"/>
      <c r="F66" s="123"/>
      <c r="G66" s="124"/>
      <c r="H66" s="125"/>
      <c r="I66" s="125"/>
      <c r="J66" s="126"/>
    </row>
    <row r="67" spans="1:10" ht="12.75" customHeight="1">
      <c r="A67" s="116" t="s">
        <v>397</v>
      </c>
      <c r="B67" s="116" t="s">
        <v>15</v>
      </c>
      <c r="C67" s="116" t="s">
        <v>105</v>
      </c>
      <c r="D67" s="116" t="s">
        <v>134</v>
      </c>
      <c r="E67" s="117">
        <v>82201</v>
      </c>
      <c r="F67" s="116" t="s">
        <v>29</v>
      </c>
      <c r="G67" s="117" t="s">
        <v>249</v>
      </c>
      <c r="H67" s="118">
        <v>11800</v>
      </c>
      <c r="I67" s="118">
        <v>5200</v>
      </c>
      <c r="J67" s="117">
        <v>52</v>
      </c>
    </row>
    <row r="68" spans="1:10" ht="12.75" customHeight="1">
      <c r="A68" s="119"/>
      <c r="B68" s="119" t="s">
        <v>398</v>
      </c>
      <c r="C68" s="119" t="s">
        <v>399</v>
      </c>
      <c r="D68" s="119" t="s">
        <v>400</v>
      </c>
      <c r="E68" s="120">
        <v>82210</v>
      </c>
      <c r="F68" s="119" t="s">
        <v>401</v>
      </c>
      <c r="G68" s="120" t="s">
        <v>254</v>
      </c>
      <c r="H68" s="121">
        <v>534</v>
      </c>
      <c r="I68" s="121">
        <v>468</v>
      </c>
      <c r="J68" s="120">
        <v>52</v>
      </c>
    </row>
    <row r="69" spans="1:10" ht="12.75" customHeight="1">
      <c r="A69" s="119"/>
      <c r="B69" s="119" t="s">
        <v>402</v>
      </c>
      <c r="C69" s="119" t="s">
        <v>403</v>
      </c>
      <c r="D69" s="119" t="s">
        <v>404</v>
      </c>
      <c r="E69" s="120">
        <v>82213</v>
      </c>
      <c r="F69" s="119" t="s">
        <v>405</v>
      </c>
      <c r="G69" s="120" t="s">
        <v>254</v>
      </c>
      <c r="H69" s="121">
        <v>450</v>
      </c>
      <c r="I69" s="121">
        <v>520</v>
      </c>
      <c r="J69" s="120">
        <v>52</v>
      </c>
    </row>
    <row r="70" spans="1:10" ht="12.75" customHeight="1">
      <c r="A70" s="119"/>
      <c r="B70" s="119" t="s">
        <v>406</v>
      </c>
      <c r="C70" s="119" t="s">
        <v>407</v>
      </c>
      <c r="D70" s="119" t="s">
        <v>408</v>
      </c>
      <c r="E70" s="120">
        <v>82214</v>
      </c>
      <c r="F70" s="119" t="s">
        <v>409</v>
      </c>
      <c r="G70" s="120" t="s">
        <v>254</v>
      </c>
      <c r="H70" s="121">
        <v>1242</v>
      </c>
      <c r="I70" s="121">
        <v>1872</v>
      </c>
      <c r="J70" s="120">
        <v>52</v>
      </c>
    </row>
    <row r="71" spans="1:10" ht="12.75" customHeight="1">
      <c r="A71" s="122"/>
      <c r="B71" s="123"/>
      <c r="C71" s="123"/>
      <c r="D71" s="123"/>
      <c r="E71" s="124"/>
      <c r="F71" s="123"/>
      <c r="G71" s="124"/>
      <c r="H71" s="125"/>
      <c r="I71" s="125"/>
      <c r="J71" s="126"/>
    </row>
    <row r="72" spans="1:10" ht="12.75" customHeight="1">
      <c r="A72" s="116" t="s">
        <v>124</v>
      </c>
      <c r="B72" s="116" t="s">
        <v>410</v>
      </c>
      <c r="C72" s="116" t="s">
        <v>95</v>
      </c>
      <c r="D72" s="116" t="s">
        <v>124</v>
      </c>
      <c r="E72" s="117">
        <v>82801</v>
      </c>
      <c r="F72" s="116" t="s">
        <v>39</v>
      </c>
      <c r="G72" s="117" t="s">
        <v>249</v>
      </c>
      <c r="H72" s="118">
        <v>30130</v>
      </c>
      <c r="I72" s="118">
        <v>3340</v>
      </c>
      <c r="J72" s="117">
        <v>52</v>
      </c>
    </row>
    <row r="73" spans="1:10" ht="12.75" customHeight="1">
      <c r="A73" s="119"/>
      <c r="B73" s="119" t="s">
        <v>411</v>
      </c>
      <c r="C73" s="119" t="s">
        <v>412</v>
      </c>
      <c r="D73" s="119" t="s">
        <v>413</v>
      </c>
      <c r="E73" s="120">
        <v>82835</v>
      </c>
      <c r="F73" s="119" t="s">
        <v>414</v>
      </c>
      <c r="G73" s="120" t="s">
        <v>254</v>
      </c>
      <c r="H73" s="121">
        <v>1020</v>
      </c>
      <c r="I73" s="121">
        <v>1126</v>
      </c>
      <c r="J73" s="120">
        <v>52</v>
      </c>
    </row>
    <row r="74" spans="1:10" ht="12.75" customHeight="1">
      <c r="A74" s="119"/>
      <c r="B74" s="119" t="s">
        <v>415</v>
      </c>
      <c r="C74" s="119" t="s">
        <v>416</v>
      </c>
      <c r="D74" s="119" t="s">
        <v>417</v>
      </c>
      <c r="E74" s="120">
        <v>82842</v>
      </c>
      <c r="F74" s="119" t="s">
        <v>418</v>
      </c>
      <c r="G74" s="120" t="s">
        <v>254</v>
      </c>
      <c r="H74" s="121">
        <v>2551</v>
      </c>
      <c r="I74" s="121">
        <v>1443</v>
      </c>
      <c r="J74" s="120">
        <v>52</v>
      </c>
    </row>
    <row r="75" spans="1:10" ht="12.75" customHeight="1">
      <c r="A75" s="119"/>
      <c r="B75" s="119" t="s">
        <v>419</v>
      </c>
      <c r="C75" s="119" t="s">
        <v>420</v>
      </c>
      <c r="D75" s="119" t="s">
        <v>421</v>
      </c>
      <c r="E75" s="120">
        <v>82839</v>
      </c>
      <c r="F75" s="119" t="s">
        <v>422</v>
      </c>
      <c r="G75" s="120" t="s">
        <v>254</v>
      </c>
      <c r="H75" s="121">
        <v>4000</v>
      </c>
      <c r="I75" s="121">
        <v>1757</v>
      </c>
      <c r="J75" s="120">
        <v>52</v>
      </c>
    </row>
    <row r="76" spans="1:10" ht="12.75" customHeight="1">
      <c r="A76" s="122"/>
      <c r="B76" s="123"/>
      <c r="C76" s="123"/>
      <c r="D76" s="123"/>
      <c r="E76" s="124"/>
      <c r="F76" s="123"/>
      <c r="G76" s="124"/>
      <c r="H76" s="125"/>
      <c r="I76" s="125"/>
      <c r="J76" s="126"/>
    </row>
    <row r="77" spans="1:10" ht="12.75" customHeight="1">
      <c r="A77" s="116" t="s">
        <v>423</v>
      </c>
      <c r="B77" s="116" t="s">
        <v>424</v>
      </c>
      <c r="C77" s="116" t="s">
        <v>104</v>
      </c>
      <c r="D77" s="116" t="s">
        <v>133</v>
      </c>
      <c r="E77" s="117">
        <v>82941</v>
      </c>
      <c r="F77" s="116" t="s">
        <v>425</v>
      </c>
      <c r="G77" s="117" t="s">
        <v>249</v>
      </c>
      <c r="H77" s="118">
        <v>18500</v>
      </c>
      <c r="I77" s="118">
        <v>2834</v>
      </c>
      <c r="J77" s="117">
        <v>52</v>
      </c>
    </row>
    <row r="78" spans="1:10" ht="12.75" customHeight="1">
      <c r="A78" s="119"/>
      <c r="B78" s="119" t="s">
        <v>426</v>
      </c>
      <c r="C78" s="119" t="s">
        <v>427</v>
      </c>
      <c r="D78" s="119" t="s">
        <v>428</v>
      </c>
      <c r="E78" s="120">
        <v>83113</v>
      </c>
      <c r="F78" s="119" t="s">
        <v>429</v>
      </c>
      <c r="G78" s="120" t="s">
        <v>254</v>
      </c>
      <c r="H78" s="121">
        <v>9000</v>
      </c>
      <c r="I78" s="121">
        <v>2604</v>
      </c>
      <c r="J78" s="120">
        <v>52</v>
      </c>
    </row>
    <row r="79" spans="1:10" ht="12.75" customHeight="1">
      <c r="A79" s="122"/>
      <c r="B79" s="123"/>
      <c r="C79" s="123"/>
      <c r="D79" s="123"/>
      <c r="E79" s="124"/>
      <c r="F79" s="123"/>
      <c r="G79" s="124"/>
      <c r="H79" s="125"/>
      <c r="I79" s="125"/>
      <c r="J79" s="126"/>
    </row>
    <row r="80" spans="1:10" ht="12.75" customHeight="1">
      <c r="A80" s="116" t="s">
        <v>430</v>
      </c>
      <c r="B80" s="116" t="s">
        <v>431</v>
      </c>
      <c r="C80" s="116" t="s">
        <v>432</v>
      </c>
      <c r="D80" s="116" t="s">
        <v>121</v>
      </c>
      <c r="E80" s="117">
        <v>82935</v>
      </c>
      <c r="F80" s="116" t="s">
        <v>433</v>
      </c>
      <c r="G80" s="117" t="s">
        <v>249</v>
      </c>
      <c r="H80" s="118">
        <v>15500</v>
      </c>
      <c r="I80" s="118">
        <v>3016</v>
      </c>
      <c r="J80" s="117">
        <v>52</v>
      </c>
    </row>
    <row r="81" spans="1:10" ht="12.75" customHeight="1">
      <c r="A81" s="119"/>
      <c r="B81" s="119" t="s">
        <v>434</v>
      </c>
      <c r="C81" s="119" t="s">
        <v>435</v>
      </c>
      <c r="D81" s="119" t="s">
        <v>436</v>
      </c>
      <c r="E81" s="120">
        <v>82322</v>
      </c>
      <c r="F81" s="119" t="s">
        <v>437</v>
      </c>
      <c r="G81" s="120" t="s">
        <v>254</v>
      </c>
      <c r="H81" s="121">
        <v>980</v>
      </c>
      <c r="I81" s="121">
        <v>520</v>
      </c>
      <c r="J81" s="120">
        <v>52</v>
      </c>
    </row>
    <row r="82" spans="1:10" ht="12.75" customHeight="1">
      <c r="A82" s="119"/>
      <c r="B82" s="119" t="s">
        <v>438</v>
      </c>
      <c r="C82" s="119" t="s">
        <v>439</v>
      </c>
      <c r="D82" s="119" t="s">
        <v>440</v>
      </c>
      <c r="E82" s="120">
        <v>82901</v>
      </c>
      <c r="F82" s="119" t="s">
        <v>441</v>
      </c>
      <c r="G82" s="120" t="s">
        <v>254</v>
      </c>
      <c r="H82" s="121">
        <v>3674</v>
      </c>
      <c r="I82" s="121">
        <v>2184</v>
      </c>
      <c r="J82" s="120">
        <v>52</v>
      </c>
    </row>
    <row r="83" spans="1:10" ht="12.75" customHeight="1">
      <c r="A83" s="119"/>
      <c r="B83" s="119" t="s">
        <v>442</v>
      </c>
      <c r="C83" s="119" t="s">
        <v>443</v>
      </c>
      <c r="D83" s="119" t="s">
        <v>444</v>
      </c>
      <c r="E83" s="120">
        <v>82932</v>
      </c>
      <c r="F83" s="119" t="s">
        <v>445</v>
      </c>
      <c r="G83" s="120" t="s">
        <v>254</v>
      </c>
      <c r="H83" s="121">
        <v>1000</v>
      </c>
      <c r="I83" s="121">
        <v>624</v>
      </c>
      <c r="J83" s="120">
        <v>52</v>
      </c>
    </row>
    <row r="84" spans="1:10" ht="12.75" customHeight="1">
      <c r="A84" s="119"/>
      <c r="B84" s="119" t="s">
        <v>446</v>
      </c>
      <c r="C84" s="119" t="s">
        <v>447</v>
      </c>
      <c r="D84" s="119" t="s">
        <v>448</v>
      </c>
      <c r="E84" s="120">
        <v>82934</v>
      </c>
      <c r="F84" s="119" t="s">
        <v>449</v>
      </c>
      <c r="G84" s="120" t="s">
        <v>254</v>
      </c>
      <c r="H84" s="121">
        <v>1260</v>
      </c>
      <c r="I84" s="121">
        <v>520</v>
      </c>
      <c r="J84" s="120">
        <v>52</v>
      </c>
    </row>
    <row r="85" spans="1:10" ht="12.75" customHeight="1">
      <c r="A85" s="119"/>
      <c r="B85" s="119" t="s">
        <v>450</v>
      </c>
      <c r="C85" s="119" t="s">
        <v>451</v>
      </c>
      <c r="D85" s="119" t="s">
        <v>452</v>
      </c>
      <c r="E85" s="120">
        <v>82943</v>
      </c>
      <c r="F85" s="119" t="s">
        <v>453</v>
      </c>
      <c r="G85" s="120" t="s">
        <v>254</v>
      </c>
      <c r="H85" s="121">
        <v>1200</v>
      </c>
      <c r="I85" s="121">
        <v>832</v>
      </c>
      <c r="J85" s="120">
        <v>52</v>
      </c>
    </row>
    <row r="86" spans="1:10" ht="12.75" customHeight="1">
      <c r="A86" s="119"/>
      <c r="B86" s="119" t="s">
        <v>454</v>
      </c>
      <c r="C86" s="119" t="s">
        <v>439</v>
      </c>
      <c r="D86" s="119" t="s">
        <v>440</v>
      </c>
      <c r="E86" s="120">
        <v>82901</v>
      </c>
      <c r="F86" s="119" t="s">
        <v>455</v>
      </c>
      <c r="G86" s="120" t="s">
        <v>254</v>
      </c>
      <c r="H86" s="121">
        <v>21000</v>
      </c>
      <c r="I86" s="121">
        <v>3016</v>
      </c>
      <c r="J86" s="120">
        <v>52</v>
      </c>
    </row>
    <row r="87" spans="1:10" ht="12.75" customHeight="1">
      <c r="A87" s="119"/>
      <c r="B87" s="119" t="s">
        <v>456</v>
      </c>
      <c r="C87" s="119" t="s">
        <v>457</v>
      </c>
      <c r="D87" s="119" t="s">
        <v>458</v>
      </c>
      <c r="E87" s="120">
        <v>82945</v>
      </c>
      <c r="F87" s="119" t="s">
        <v>459</v>
      </c>
      <c r="G87" s="120" t="s">
        <v>254</v>
      </c>
      <c r="H87" s="121">
        <v>1200</v>
      </c>
      <c r="I87" s="121">
        <v>624</v>
      </c>
      <c r="J87" s="120">
        <v>52</v>
      </c>
    </row>
    <row r="88" spans="1:10" ht="12.75" customHeight="1">
      <c r="A88" s="119"/>
      <c r="B88" s="119" t="s">
        <v>460</v>
      </c>
      <c r="C88" s="119" t="s">
        <v>461</v>
      </c>
      <c r="D88" s="119" t="s">
        <v>462</v>
      </c>
      <c r="E88" s="120">
        <v>82336</v>
      </c>
      <c r="F88" s="119" t="s">
        <v>463</v>
      </c>
      <c r="G88" s="120" t="s">
        <v>254</v>
      </c>
      <c r="H88" s="121">
        <v>1200</v>
      </c>
      <c r="I88" s="121">
        <v>832</v>
      </c>
      <c r="J88" s="120">
        <v>52</v>
      </c>
    </row>
    <row r="89" spans="1:10" ht="12.75" customHeight="1">
      <c r="A89" s="119"/>
      <c r="B89" s="119" t="s">
        <v>464</v>
      </c>
      <c r="C89" s="119" t="s">
        <v>465</v>
      </c>
      <c r="D89" s="119" t="s">
        <v>440</v>
      </c>
      <c r="E89" s="120">
        <v>82901</v>
      </c>
      <c r="F89" s="119" t="s">
        <v>466</v>
      </c>
      <c r="G89" s="120" t="s">
        <v>254</v>
      </c>
      <c r="H89" s="121">
        <v>28500</v>
      </c>
      <c r="I89" s="121">
        <v>3016</v>
      </c>
      <c r="J89" s="120">
        <v>52</v>
      </c>
    </row>
    <row r="90" spans="1:10" ht="12.75" customHeight="1">
      <c r="A90" s="122"/>
      <c r="B90" s="123"/>
      <c r="C90" s="123"/>
      <c r="D90" s="123"/>
      <c r="E90" s="124"/>
      <c r="F90" s="123"/>
      <c r="G90" s="124"/>
      <c r="H90" s="125"/>
      <c r="I90" s="125"/>
      <c r="J90" s="126"/>
    </row>
    <row r="91" spans="1:10" ht="12.75" customHeight="1">
      <c r="A91" s="116" t="s">
        <v>467</v>
      </c>
      <c r="B91" s="116" t="s">
        <v>19</v>
      </c>
      <c r="C91" s="116" t="s">
        <v>468</v>
      </c>
      <c r="D91" s="116" t="s">
        <v>126</v>
      </c>
      <c r="E91" s="117">
        <v>83001</v>
      </c>
      <c r="F91" s="116" t="s">
        <v>37</v>
      </c>
      <c r="G91" s="117" t="s">
        <v>249</v>
      </c>
      <c r="H91" s="118">
        <v>35360</v>
      </c>
      <c r="I91" s="118">
        <v>3068</v>
      </c>
      <c r="J91" s="117">
        <v>52</v>
      </c>
    </row>
    <row r="92" spans="1:10" ht="12.75" customHeight="1">
      <c r="A92" s="119"/>
      <c r="B92" s="119" t="s">
        <v>469</v>
      </c>
      <c r="C92" s="119" t="s">
        <v>470</v>
      </c>
      <c r="D92" s="119" t="s">
        <v>471</v>
      </c>
      <c r="E92" s="120">
        <v>83414</v>
      </c>
      <c r="F92" s="119" t="s">
        <v>472</v>
      </c>
      <c r="G92" s="120" t="s">
        <v>254</v>
      </c>
      <c r="H92" s="121">
        <v>2000</v>
      </c>
      <c r="I92" s="121">
        <v>1248</v>
      </c>
      <c r="J92" s="120">
        <v>52</v>
      </c>
    </row>
    <row r="93" spans="1:10" ht="12.75" customHeight="1">
      <c r="A93" s="122"/>
      <c r="B93" s="123"/>
      <c r="C93" s="123"/>
      <c r="D93" s="123"/>
      <c r="E93" s="124"/>
      <c r="F93" s="123"/>
      <c r="G93" s="124"/>
      <c r="H93" s="125"/>
      <c r="I93" s="125"/>
      <c r="J93" s="126"/>
    </row>
    <row r="94" spans="1:10" ht="12.75" customHeight="1">
      <c r="A94" s="116" t="s">
        <v>473</v>
      </c>
      <c r="B94" s="116" t="s">
        <v>20</v>
      </c>
      <c r="C94" s="116" t="s">
        <v>98</v>
      </c>
      <c r="D94" s="116" t="s">
        <v>127</v>
      </c>
      <c r="E94" s="117">
        <v>82930</v>
      </c>
      <c r="F94" s="116" t="s">
        <v>36</v>
      </c>
      <c r="G94" s="117" t="s">
        <v>249</v>
      </c>
      <c r="H94" s="118">
        <v>30986</v>
      </c>
      <c r="I94" s="118">
        <v>2855</v>
      </c>
      <c r="J94" s="117">
        <v>52</v>
      </c>
    </row>
    <row r="95" spans="1:10" ht="12.75" customHeight="1">
      <c r="A95" s="119"/>
      <c r="B95" s="119" t="s">
        <v>474</v>
      </c>
      <c r="C95" s="119" t="s">
        <v>475</v>
      </c>
      <c r="D95" s="119" t="s">
        <v>476</v>
      </c>
      <c r="E95" s="120">
        <v>82937</v>
      </c>
      <c r="F95" s="119" t="s">
        <v>477</v>
      </c>
      <c r="G95" s="120" t="s">
        <v>254</v>
      </c>
      <c r="H95" s="121">
        <v>5300</v>
      </c>
      <c r="I95" s="121">
        <v>1510</v>
      </c>
      <c r="J95" s="120">
        <v>52</v>
      </c>
    </row>
    <row r="96" spans="1:10" ht="12.75" customHeight="1">
      <c r="A96" s="119"/>
      <c r="B96" s="119" t="s">
        <v>478</v>
      </c>
      <c r="C96" s="119" t="s">
        <v>479</v>
      </c>
      <c r="D96" s="119" t="s">
        <v>480</v>
      </c>
      <c r="E96" s="120">
        <v>82939</v>
      </c>
      <c r="F96" s="119" t="s">
        <v>481</v>
      </c>
      <c r="G96" s="120" t="s">
        <v>254</v>
      </c>
      <c r="H96" s="121">
        <v>5300</v>
      </c>
      <c r="I96" s="121">
        <v>1734</v>
      </c>
      <c r="J96" s="120">
        <v>52</v>
      </c>
    </row>
    <row r="97" spans="1:10" ht="12.75" customHeight="1">
      <c r="A97" s="122"/>
      <c r="B97" s="123"/>
      <c r="C97" s="123"/>
      <c r="D97" s="123"/>
      <c r="E97" s="124"/>
      <c r="F97" s="123"/>
      <c r="G97" s="124"/>
      <c r="H97" s="125"/>
      <c r="I97" s="125"/>
      <c r="J97" s="126"/>
    </row>
    <row r="98" spans="1:10" ht="12.75" customHeight="1">
      <c r="A98" s="116" t="s">
        <v>482</v>
      </c>
      <c r="B98" s="116" t="s">
        <v>21</v>
      </c>
      <c r="C98" s="116" t="s">
        <v>107</v>
      </c>
      <c r="D98" s="116" t="s">
        <v>136</v>
      </c>
      <c r="E98" s="117">
        <v>82401</v>
      </c>
      <c r="F98" s="116" t="s">
        <v>27</v>
      </c>
      <c r="G98" s="117" t="s">
        <v>249</v>
      </c>
      <c r="H98" s="118">
        <v>8000</v>
      </c>
      <c r="I98" s="118">
        <v>2683</v>
      </c>
      <c r="J98" s="117">
        <v>52</v>
      </c>
    </row>
    <row r="99" spans="1:10" ht="12.75" customHeight="1">
      <c r="A99" s="119"/>
      <c r="B99" s="119" t="s">
        <v>483</v>
      </c>
      <c r="C99" s="119" t="s">
        <v>484</v>
      </c>
      <c r="D99" s="119" t="s">
        <v>485</v>
      </c>
      <c r="E99" s="120">
        <v>82442</v>
      </c>
      <c r="F99" s="119" t="s">
        <v>486</v>
      </c>
      <c r="G99" s="120" t="s">
        <v>254</v>
      </c>
      <c r="H99" s="121">
        <v>3200</v>
      </c>
      <c r="I99" s="121">
        <v>1262</v>
      </c>
      <c r="J99" s="120">
        <v>52</v>
      </c>
    </row>
    <row r="100" spans="1:10" ht="12.75" customHeight="1">
      <c r="A100" s="122"/>
      <c r="B100" s="123"/>
      <c r="C100" s="123"/>
      <c r="D100" s="123"/>
      <c r="E100" s="124"/>
      <c r="F100" s="123"/>
      <c r="G100" s="124"/>
      <c r="H100" s="125"/>
      <c r="I100" s="125"/>
      <c r="J100" s="126"/>
    </row>
    <row r="101" spans="1:10" ht="12.75" customHeight="1">
      <c r="A101" s="116" t="s">
        <v>487</v>
      </c>
      <c r="B101" s="116" t="s">
        <v>22</v>
      </c>
      <c r="C101" s="116" t="s">
        <v>109</v>
      </c>
      <c r="D101" s="116" t="s">
        <v>138</v>
      </c>
      <c r="E101" s="117">
        <v>82701</v>
      </c>
      <c r="F101" s="116" t="s">
        <v>25</v>
      </c>
      <c r="G101" s="117" t="s">
        <v>249</v>
      </c>
      <c r="H101" s="118">
        <v>6848</v>
      </c>
      <c r="I101" s="118">
        <v>2340</v>
      </c>
      <c r="J101" s="117">
        <v>52</v>
      </c>
    </row>
    <row r="102" spans="1:10" ht="12.75" customHeight="1">
      <c r="A102" s="119"/>
      <c r="B102" s="119" t="s">
        <v>488</v>
      </c>
      <c r="C102" s="119" t="s">
        <v>489</v>
      </c>
      <c r="D102" s="119" t="s">
        <v>490</v>
      </c>
      <c r="E102" s="120">
        <v>82730</v>
      </c>
      <c r="F102" s="119" t="s">
        <v>491</v>
      </c>
      <c r="G102" s="120" t="s">
        <v>254</v>
      </c>
      <c r="H102" s="121">
        <v>2305</v>
      </c>
      <c r="I102" s="121">
        <v>1430</v>
      </c>
      <c r="J102" s="120">
        <v>52</v>
      </c>
    </row>
    <row r="103" ht="12.75" customHeight="1">
      <c r="B103" s="1"/>
    </row>
    <row r="104" ht="12.75" customHeight="1">
      <c r="B104" s="1"/>
    </row>
    <row r="105" ht="12.75" customHeight="1">
      <c r="B105" s="1"/>
    </row>
    <row r="106" ht="12.75" customHeight="1">
      <c r="B106" s="1"/>
    </row>
    <row r="107" ht="12.75" customHeight="1">
      <c r="B107" s="1"/>
    </row>
    <row r="108" ht="12.75" customHeight="1">
      <c r="B108" s="1"/>
    </row>
    <row r="109" ht="12.75" customHeight="1">
      <c r="B109" s="1"/>
    </row>
    <row r="110" ht="12.75" customHeight="1">
      <c r="B110" s="1"/>
    </row>
    <row r="111" ht="12.75" customHeight="1">
      <c r="B111" s="1"/>
    </row>
    <row r="112" ht="12.75" customHeight="1">
      <c r="B112" s="1"/>
    </row>
    <row r="113" ht="12.75" customHeight="1">
      <c r="B113" s="1"/>
    </row>
    <row r="114" ht="12.75" customHeight="1">
      <c r="B114" s="1"/>
    </row>
    <row r="115" ht="12.75" customHeight="1">
      <c r="B115" s="1"/>
    </row>
    <row r="116" ht="12.75" customHeight="1">
      <c r="B116" s="1"/>
    </row>
    <row r="117" ht="12.75" customHeight="1">
      <c r="B117" s="1"/>
    </row>
    <row r="118" ht="12.75" customHeight="1">
      <c r="B118" s="1"/>
    </row>
    <row r="119" ht="12.75" customHeight="1">
      <c r="B119" s="1"/>
    </row>
    <row r="120" ht="12.75" customHeight="1">
      <c r="B120" s="1"/>
    </row>
    <row r="121" ht="12.75" customHeight="1">
      <c r="B121" s="1"/>
    </row>
    <row r="122" ht="12.75" customHeight="1">
      <c r="B122" s="1"/>
    </row>
    <row r="123" ht="12.75" customHeight="1">
      <c r="B123" s="1"/>
    </row>
    <row r="124" ht="12.75" customHeight="1">
      <c r="B124" s="1"/>
    </row>
    <row r="125" ht="12.75" customHeight="1">
      <c r="B125" s="1"/>
    </row>
    <row r="126" ht="12.75" customHeight="1">
      <c r="B126" s="1"/>
    </row>
    <row r="127" ht="12.75" customHeight="1">
      <c r="B127" s="1"/>
    </row>
    <row r="128" ht="12.75" customHeight="1">
      <c r="B128" s="1"/>
    </row>
    <row r="129" ht="12.75" customHeight="1">
      <c r="B129" s="1"/>
    </row>
    <row r="130" ht="12.75" customHeight="1">
      <c r="B130" s="1"/>
    </row>
    <row r="131" ht="12.75" customHeight="1">
      <c r="B131" s="1"/>
    </row>
    <row r="132" ht="12.75" customHeight="1">
      <c r="B132" s="1"/>
    </row>
    <row r="133" ht="12.75" customHeight="1">
      <c r="B133" s="1"/>
    </row>
    <row r="134" ht="12.75" customHeight="1">
      <c r="B134" s="1"/>
    </row>
    <row r="135" ht="12.75" customHeight="1">
      <c r="B135" s="1"/>
    </row>
    <row r="136" ht="12.75" customHeight="1">
      <c r="B136" s="1"/>
    </row>
    <row r="137" ht="12.75" customHeight="1">
      <c r="B137" s="1"/>
    </row>
    <row r="138" ht="12.75" customHeight="1">
      <c r="B138" s="1"/>
    </row>
    <row r="139" ht="12.75" customHeight="1">
      <c r="B139" s="1"/>
    </row>
    <row r="140" ht="12.75" customHeight="1">
      <c r="B140" s="1"/>
    </row>
    <row r="141" ht="12.75" customHeight="1">
      <c r="B141" s="1"/>
    </row>
    <row r="142" ht="12.75" customHeight="1">
      <c r="B142" s="1"/>
    </row>
    <row r="143" ht="12.75" customHeight="1">
      <c r="B143" s="1"/>
    </row>
    <row r="144" ht="12.75" customHeight="1">
      <c r="B144" s="1"/>
    </row>
    <row r="145" ht="12.75" customHeight="1">
      <c r="B145" s="1"/>
    </row>
    <row r="146" ht="12.75" customHeight="1">
      <c r="B146" s="1"/>
    </row>
    <row r="147" ht="12.75" customHeight="1">
      <c r="B147" s="1"/>
    </row>
    <row r="148" ht="12.75" customHeight="1">
      <c r="B148" s="1"/>
    </row>
    <row r="149" ht="12.75" customHeight="1">
      <c r="B149" s="1"/>
    </row>
    <row r="150" ht="12.75" customHeight="1">
      <c r="B150" s="1"/>
    </row>
    <row r="151" ht="12.75" customHeight="1">
      <c r="B151" s="1"/>
    </row>
    <row r="152" ht="12.75" customHeight="1">
      <c r="B152" s="1"/>
    </row>
    <row r="153" ht="12.75" customHeight="1">
      <c r="B153" s="1"/>
    </row>
    <row r="154" ht="12.75" customHeight="1">
      <c r="B154" s="1"/>
    </row>
    <row r="155" ht="12.75" customHeight="1">
      <c r="B155" s="1"/>
    </row>
    <row r="156" ht="12.75" customHeight="1">
      <c r="B156" s="1"/>
    </row>
    <row r="157" ht="12.75" customHeight="1">
      <c r="B157" s="1"/>
    </row>
    <row r="158" ht="12.75" customHeight="1">
      <c r="B158" s="1"/>
    </row>
    <row r="159" ht="12.75" customHeight="1">
      <c r="B159" s="1"/>
    </row>
    <row r="160" ht="12.75" customHeight="1">
      <c r="B160" s="1"/>
    </row>
    <row r="161" ht="12.75" customHeight="1">
      <c r="B161" s="1"/>
    </row>
    <row r="162" ht="12.75" customHeight="1">
      <c r="B162" s="1"/>
    </row>
    <row r="163" ht="12.75" customHeight="1">
      <c r="B163" s="1"/>
    </row>
    <row r="164" ht="12.75" customHeight="1">
      <c r="B164" s="1"/>
    </row>
    <row r="165" ht="12.75" customHeight="1">
      <c r="B165" s="1"/>
    </row>
    <row r="166" ht="12.75" customHeight="1">
      <c r="B166" s="1"/>
    </row>
    <row r="167" ht="12.75" customHeight="1">
      <c r="B167" s="1"/>
    </row>
    <row r="168" ht="12.75" customHeight="1">
      <c r="B168" s="1"/>
    </row>
    <row r="169" ht="12.75" customHeight="1">
      <c r="B169" s="1"/>
    </row>
    <row r="170" ht="12.75" customHeight="1">
      <c r="B170" s="1"/>
    </row>
    <row r="171" ht="12.75" customHeight="1">
      <c r="B171" s="1"/>
    </row>
    <row r="172" ht="12.75" customHeight="1">
      <c r="B172" s="1"/>
    </row>
    <row r="173" ht="12.75" customHeight="1">
      <c r="B173" s="1"/>
    </row>
    <row r="174" ht="12.75" customHeight="1">
      <c r="B174" s="1"/>
    </row>
    <row r="175" ht="12.75" customHeight="1">
      <c r="B175" s="1"/>
    </row>
    <row r="176" ht="12.75" customHeight="1">
      <c r="B176" s="1"/>
    </row>
    <row r="177" ht="12.75" customHeight="1">
      <c r="B177" s="1"/>
    </row>
    <row r="178" ht="12.75" customHeight="1">
      <c r="B178" s="1"/>
    </row>
    <row r="179" ht="12.75" customHeight="1">
      <c r="B179" s="1"/>
    </row>
    <row r="180" ht="12.75" customHeight="1">
      <c r="B180" s="1"/>
    </row>
    <row r="181" ht="12.75" customHeight="1"/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4.7109375" style="0" customWidth="1"/>
    <col min="2" max="2" width="11.57421875" style="0" customWidth="1"/>
    <col min="3" max="3" width="13.140625" style="0" customWidth="1"/>
    <col min="5" max="5" width="10.8515625" style="0" customWidth="1"/>
    <col min="6" max="6" width="15.00390625" style="55" customWidth="1"/>
    <col min="7" max="7" width="12.7109375" style="0" customWidth="1"/>
    <col min="8" max="8" width="11.28125" style="0" customWidth="1"/>
    <col min="9" max="9" width="11.421875" style="0" customWidth="1"/>
  </cols>
  <sheetData>
    <row r="1" spans="1:10" ht="12.75">
      <c r="A1" s="260" t="s">
        <v>516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38.25">
      <c r="A2" s="27"/>
      <c r="B2" s="28" t="s">
        <v>141</v>
      </c>
      <c r="C2" s="33" t="s">
        <v>142</v>
      </c>
      <c r="D2" s="50" t="s">
        <v>143</v>
      </c>
      <c r="E2" s="50" t="s">
        <v>144</v>
      </c>
      <c r="F2" s="51" t="s">
        <v>145</v>
      </c>
      <c r="G2" s="50" t="s">
        <v>146</v>
      </c>
      <c r="H2" s="50" t="s">
        <v>147</v>
      </c>
      <c r="I2" s="50" t="s">
        <v>148</v>
      </c>
      <c r="J2" s="52" t="s">
        <v>149</v>
      </c>
    </row>
    <row r="4" spans="1:2" ht="12.75">
      <c r="A4" s="5" t="s">
        <v>75</v>
      </c>
      <c r="B4" s="14"/>
    </row>
    <row r="5" spans="1:10" ht="15">
      <c r="A5" s="1" t="s">
        <v>10</v>
      </c>
      <c r="B5" s="4">
        <v>98136</v>
      </c>
      <c r="C5" s="53" t="s">
        <v>70</v>
      </c>
      <c r="D5" s="54">
        <v>25.2</v>
      </c>
      <c r="E5" s="54">
        <v>11.4</v>
      </c>
      <c r="F5" s="56">
        <v>0.4523</v>
      </c>
      <c r="G5" s="54">
        <v>31.7</v>
      </c>
      <c r="H5" s="54">
        <v>56.9</v>
      </c>
      <c r="I5" s="54">
        <v>0.577319587628866</v>
      </c>
      <c r="J5" s="53">
        <v>86</v>
      </c>
    </row>
    <row r="6" spans="1:10" ht="15">
      <c r="A6" s="39" t="s">
        <v>12</v>
      </c>
      <c r="B6" s="41">
        <v>81039</v>
      </c>
      <c r="C6" s="40" t="s">
        <v>70</v>
      </c>
      <c r="D6" s="42">
        <v>7</v>
      </c>
      <c r="E6" s="42">
        <v>7</v>
      </c>
      <c r="F6" s="57">
        <v>1</v>
      </c>
      <c r="G6" s="42">
        <v>25</v>
      </c>
      <c r="H6" s="42">
        <v>32</v>
      </c>
      <c r="I6" s="42">
        <v>0.390243902439024</v>
      </c>
      <c r="J6" s="40">
        <v>39</v>
      </c>
    </row>
    <row r="7" spans="1:9" ht="15">
      <c r="A7" s="1"/>
      <c r="B7" s="4"/>
      <c r="D7" s="16"/>
      <c r="E7" s="16"/>
      <c r="G7" s="16"/>
      <c r="H7" s="16"/>
      <c r="I7" s="16"/>
    </row>
    <row r="8" spans="1:10" ht="12.75">
      <c r="A8" s="5" t="s">
        <v>72</v>
      </c>
      <c r="B8" s="10"/>
      <c r="C8" s="7"/>
      <c r="D8" s="17"/>
      <c r="E8" s="17"/>
      <c r="F8" s="58"/>
      <c r="G8" s="17"/>
      <c r="H8" s="17"/>
      <c r="I8" s="17"/>
      <c r="J8" s="7"/>
    </row>
    <row r="9" spans="1:10" ht="15">
      <c r="A9" s="1" t="s">
        <v>2</v>
      </c>
      <c r="B9" s="4">
        <v>48803</v>
      </c>
      <c r="C9" t="s">
        <v>70</v>
      </c>
      <c r="D9" s="16">
        <v>7.88</v>
      </c>
      <c r="E9" s="16">
        <v>6</v>
      </c>
      <c r="F9" s="55">
        <v>0.7614</v>
      </c>
      <c r="G9" s="16">
        <v>27.47</v>
      </c>
      <c r="H9" s="16">
        <v>35.35</v>
      </c>
      <c r="I9" s="16">
        <v>0.721428571428571</v>
      </c>
      <c r="J9">
        <v>47</v>
      </c>
    </row>
    <row r="10" spans="1:10" ht="15">
      <c r="A10" s="39" t="s">
        <v>18</v>
      </c>
      <c r="B10" s="41">
        <v>44165</v>
      </c>
      <c r="C10" s="40" t="s">
        <v>70</v>
      </c>
      <c r="D10" s="42">
        <v>10</v>
      </c>
      <c r="E10" s="42">
        <v>3</v>
      </c>
      <c r="F10" s="57">
        <v>0.3</v>
      </c>
      <c r="G10" s="42">
        <v>25</v>
      </c>
      <c r="H10" s="42">
        <v>35</v>
      </c>
      <c r="I10" s="42">
        <v>0.795454545454545</v>
      </c>
      <c r="J10" s="40">
        <v>49</v>
      </c>
    </row>
    <row r="11" spans="1:10" ht="15">
      <c r="A11" s="1" t="s">
        <v>6</v>
      </c>
      <c r="B11" s="4">
        <v>40242</v>
      </c>
      <c r="C11" t="s">
        <v>71</v>
      </c>
      <c r="D11" s="16">
        <v>2</v>
      </c>
      <c r="E11" s="16">
        <v>1</v>
      </c>
      <c r="F11" s="55">
        <v>0.5</v>
      </c>
      <c r="G11" s="16">
        <v>24.7</v>
      </c>
      <c r="H11" s="16">
        <v>26.7</v>
      </c>
      <c r="I11" s="16">
        <v>0.6675</v>
      </c>
      <c r="J11">
        <v>33</v>
      </c>
    </row>
    <row r="12" spans="1:10" ht="15">
      <c r="A12" s="39" t="s">
        <v>0</v>
      </c>
      <c r="B12" s="41">
        <v>38256</v>
      </c>
      <c r="C12" s="40" t="s">
        <v>70</v>
      </c>
      <c r="D12" s="42">
        <v>5.75</v>
      </c>
      <c r="E12" s="42">
        <v>5</v>
      </c>
      <c r="F12" s="57">
        <v>0.87</v>
      </c>
      <c r="G12" s="42">
        <v>9.25</v>
      </c>
      <c r="H12" s="42">
        <v>15</v>
      </c>
      <c r="I12" s="42">
        <v>0.4</v>
      </c>
      <c r="J12" s="40">
        <v>22</v>
      </c>
    </row>
    <row r="13" spans="1:10" ht="15">
      <c r="A13" s="1" t="s">
        <v>16</v>
      </c>
      <c r="B13" s="4">
        <v>30200</v>
      </c>
      <c r="C13" t="s">
        <v>70</v>
      </c>
      <c r="D13" s="16">
        <v>8.5</v>
      </c>
      <c r="E13" s="16">
        <v>3</v>
      </c>
      <c r="F13" s="55">
        <v>0.352941176470588</v>
      </c>
      <c r="G13" s="16">
        <v>16.5</v>
      </c>
      <c r="H13" s="16">
        <v>25</v>
      </c>
      <c r="I13" s="16">
        <v>0.833333333333333</v>
      </c>
      <c r="J13">
        <v>37</v>
      </c>
    </row>
    <row r="14" spans="1:10" ht="15">
      <c r="A14" s="39" t="s">
        <v>14</v>
      </c>
      <c r="B14" s="41">
        <v>29353</v>
      </c>
      <c r="C14" s="40" t="s">
        <v>70</v>
      </c>
      <c r="D14" s="42">
        <v>7</v>
      </c>
      <c r="E14" s="42">
        <v>3</v>
      </c>
      <c r="F14" s="57">
        <v>0.428571428571428</v>
      </c>
      <c r="G14" s="42">
        <v>30</v>
      </c>
      <c r="H14" s="42">
        <v>37</v>
      </c>
      <c r="I14" s="42">
        <v>1.27586206896551</v>
      </c>
      <c r="J14" s="40">
        <v>56</v>
      </c>
    </row>
    <row r="15" spans="1:9" ht="15">
      <c r="A15" s="1"/>
      <c r="B15" s="4"/>
      <c r="D15" s="16"/>
      <c r="E15" s="16"/>
      <c r="G15" s="16"/>
      <c r="H15" s="16"/>
      <c r="I15" s="16"/>
    </row>
    <row r="16" spans="1:10" ht="12.75">
      <c r="A16" s="5" t="s">
        <v>73</v>
      </c>
      <c r="B16" s="10"/>
      <c r="C16" s="7"/>
      <c r="D16" s="17"/>
      <c r="E16" s="17"/>
      <c r="F16" s="58"/>
      <c r="G16" s="17"/>
      <c r="H16" s="17"/>
      <c r="I16" s="17"/>
      <c r="J16" s="7"/>
    </row>
    <row r="17" spans="1:10" ht="15">
      <c r="A17" s="1" t="s">
        <v>19</v>
      </c>
      <c r="B17" s="4">
        <v>23191</v>
      </c>
      <c r="C17" t="s">
        <v>70</v>
      </c>
      <c r="D17" s="16">
        <v>7</v>
      </c>
      <c r="E17" s="16">
        <v>7</v>
      </c>
      <c r="F17" s="55">
        <v>0.83140655105973</v>
      </c>
      <c r="G17" s="16">
        <v>33.15</v>
      </c>
      <c r="H17" s="16">
        <v>40.15</v>
      </c>
      <c r="I17" s="16">
        <v>1.74565217391304</v>
      </c>
      <c r="J17">
        <v>53</v>
      </c>
    </row>
    <row r="18" spans="1:10" ht="15">
      <c r="A18" s="39" t="s">
        <v>20</v>
      </c>
      <c r="B18" s="41">
        <v>20773</v>
      </c>
      <c r="C18" s="40" t="s">
        <v>70</v>
      </c>
      <c r="D18" s="42">
        <v>2</v>
      </c>
      <c r="E18" s="42">
        <v>2</v>
      </c>
      <c r="F18" s="57">
        <v>1</v>
      </c>
      <c r="G18" s="42">
        <v>8.28</v>
      </c>
      <c r="H18" s="42">
        <v>10.28</v>
      </c>
      <c r="I18" s="42">
        <v>0.514</v>
      </c>
      <c r="J18" s="40">
        <v>17</v>
      </c>
    </row>
    <row r="19" spans="1:10" ht="15">
      <c r="A19" s="1" t="s">
        <v>11</v>
      </c>
      <c r="B19" s="4">
        <v>19110</v>
      </c>
      <c r="C19" t="s">
        <v>70</v>
      </c>
      <c r="D19" s="16">
        <v>19.25</v>
      </c>
      <c r="E19" s="16">
        <v>2</v>
      </c>
      <c r="F19" s="55">
        <v>0.103896103896103</v>
      </c>
      <c r="G19" s="16">
        <v>1.88</v>
      </c>
      <c r="H19" s="16">
        <v>21.13</v>
      </c>
      <c r="I19" s="16">
        <v>1.17388888888888</v>
      </c>
      <c r="J19">
        <v>35</v>
      </c>
    </row>
    <row r="20" spans="1:10" ht="15">
      <c r="A20" s="39" t="s">
        <v>3</v>
      </c>
      <c r="B20" s="41">
        <v>15618</v>
      </c>
      <c r="C20" s="40" t="s">
        <v>71</v>
      </c>
      <c r="D20" s="42">
        <v>2</v>
      </c>
      <c r="E20" s="42">
        <v>0</v>
      </c>
      <c r="F20" s="57">
        <v>0</v>
      </c>
      <c r="G20" s="42">
        <v>1</v>
      </c>
      <c r="H20" s="42">
        <v>3</v>
      </c>
      <c r="I20" s="42">
        <v>0.2</v>
      </c>
      <c r="J20" s="40">
        <v>16</v>
      </c>
    </row>
    <row r="21" spans="1:10" ht="15">
      <c r="A21" s="1" t="s">
        <v>4</v>
      </c>
      <c r="B21" s="4">
        <v>14191</v>
      </c>
      <c r="C21" t="s">
        <v>71</v>
      </c>
      <c r="D21" s="16">
        <v>9</v>
      </c>
      <c r="E21" s="16">
        <v>2</v>
      </c>
      <c r="F21" s="55">
        <v>0.2222</v>
      </c>
      <c r="G21" s="16">
        <v>6</v>
      </c>
      <c r="H21" s="16">
        <v>15</v>
      </c>
      <c r="I21" s="16">
        <v>1.07142857142857</v>
      </c>
      <c r="J21">
        <v>16</v>
      </c>
    </row>
    <row r="22" spans="1:10" ht="15">
      <c r="A22" s="39" t="s">
        <v>7</v>
      </c>
      <c r="B22" s="41">
        <v>13390</v>
      </c>
      <c r="C22" s="40" t="s">
        <v>70</v>
      </c>
      <c r="D22" s="42">
        <v>1</v>
      </c>
      <c r="E22" s="42">
        <v>1</v>
      </c>
      <c r="F22" s="57">
        <v>1</v>
      </c>
      <c r="G22" s="42">
        <v>5</v>
      </c>
      <c r="H22" s="42">
        <v>6</v>
      </c>
      <c r="I22" s="42">
        <v>0.461538461538461</v>
      </c>
      <c r="J22" s="40">
        <v>7</v>
      </c>
    </row>
    <row r="23" spans="1:10" ht="15">
      <c r="A23" s="1" t="s">
        <v>1</v>
      </c>
      <c r="B23" s="4">
        <v>12005</v>
      </c>
      <c r="C23" t="s">
        <v>71</v>
      </c>
      <c r="D23" s="16">
        <v>7.8</v>
      </c>
      <c r="E23" s="16">
        <v>0</v>
      </c>
      <c r="F23" s="55">
        <v>0</v>
      </c>
      <c r="G23" s="16">
        <v>0.15</v>
      </c>
      <c r="H23" s="16">
        <v>7.95</v>
      </c>
      <c r="I23" s="16">
        <v>0.6625</v>
      </c>
      <c r="J23">
        <v>16</v>
      </c>
    </row>
    <row r="24" spans="1:10" ht="15">
      <c r="A24" s="39"/>
      <c r="B24" s="41"/>
      <c r="C24" s="40"/>
      <c r="D24" s="42"/>
      <c r="E24" s="42"/>
      <c r="F24" s="57"/>
      <c r="G24" s="42"/>
      <c r="H24" s="42"/>
      <c r="I24" s="42"/>
      <c r="J24" s="40"/>
    </row>
    <row r="25" spans="1:10" ht="12.75">
      <c r="A25" s="5" t="s">
        <v>74</v>
      </c>
      <c r="B25" s="10"/>
      <c r="C25" s="7"/>
      <c r="D25" s="17"/>
      <c r="E25" s="17"/>
      <c r="F25" s="58"/>
      <c r="G25" s="17"/>
      <c r="H25" s="17"/>
      <c r="I25" s="17"/>
      <c r="J25" s="7"/>
    </row>
    <row r="26" spans="1:10" ht="15">
      <c r="A26" s="39" t="s">
        <v>17</v>
      </c>
      <c r="B26" s="41">
        <v>9769</v>
      </c>
      <c r="C26" s="40" t="s">
        <v>70</v>
      </c>
      <c r="D26" s="42">
        <v>2</v>
      </c>
      <c r="E26" s="42">
        <v>2</v>
      </c>
      <c r="F26" s="57">
        <v>1</v>
      </c>
      <c r="G26" s="42">
        <v>11</v>
      </c>
      <c r="H26" s="42">
        <v>13</v>
      </c>
      <c r="I26" s="42">
        <v>1.31326396605717</v>
      </c>
      <c r="J26" s="40">
        <v>21</v>
      </c>
    </row>
    <row r="27" spans="1:10" ht="15">
      <c r="A27" s="1" t="s">
        <v>15</v>
      </c>
      <c r="B27" s="4">
        <v>8680</v>
      </c>
      <c r="C27" t="s">
        <v>71</v>
      </c>
      <c r="D27" s="16">
        <v>3</v>
      </c>
      <c r="E27" s="16">
        <v>0</v>
      </c>
      <c r="F27" s="55">
        <v>0</v>
      </c>
      <c r="G27" s="16">
        <v>4.1</v>
      </c>
      <c r="H27" s="16">
        <v>7.1</v>
      </c>
      <c r="I27" s="16">
        <v>0.805719473445301</v>
      </c>
      <c r="J27">
        <v>11</v>
      </c>
    </row>
    <row r="28" spans="1:10" ht="15">
      <c r="A28" s="39" t="s">
        <v>9</v>
      </c>
      <c r="B28" s="41">
        <v>8486</v>
      </c>
      <c r="C28" s="40" t="s">
        <v>71</v>
      </c>
      <c r="D28" s="42">
        <v>9</v>
      </c>
      <c r="E28" s="42">
        <v>1</v>
      </c>
      <c r="F28" s="57">
        <v>0.111111111111111</v>
      </c>
      <c r="G28" s="42">
        <v>0.25</v>
      </c>
      <c r="H28" s="42">
        <v>9.25</v>
      </c>
      <c r="I28" s="42">
        <v>1.07746068724519</v>
      </c>
      <c r="J28" s="40">
        <v>11</v>
      </c>
    </row>
    <row r="29" spans="1:10" ht="15">
      <c r="A29" s="1" t="s">
        <v>21</v>
      </c>
      <c r="B29" s="4">
        <v>8235</v>
      </c>
      <c r="C29" t="s">
        <v>71</v>
      </c>
      <c r="D29" s="16">
        <v>2</v>
      </c>
      <c r="E29" s="16">
        <v>0</v>
      </c>
      <c r="F29" s="55">
        <v>0</v>
      </c>
      <c r="G29" s="16">
        <v>3.6</v>
      </c>
      <c r="H29" s="16">
        <v>5.6</v>
      </c>
      <c r="I29" s="16">
        <v>0.672430355427473</v>
      </c>
      <c r="J29">
        <v>10</v>
      </c>
    </row>
    <row r="30" spans="1:10" ht="15">
      <c r="A30" s="39" t="s">
        <v>5</v>
      </c>
      <c r="B30" s="41">
        <v>7464</v>
      </c>
      <c r="C30" s="40" t="s">
        <v>71</v>
      </c>
      <c r="D30" s="42">
        <v>9</v>
      </c>
      <c r="E30" s="42">
        <v>0</v>
      </c>
      <c r="F30" s="57">
        <v>0</v>
      </c>
      <c r="G30" s="42">
        <v>0.48</v>
      </c>
      <c r="H30" s="42">
        <v>9.48</v>
      </c>
      <c r="I30" s="42">
        <v>1.27350886620096</v>
      </c>
      <c r="J30" s="40">
        <v>10</v>
      </c>
    </row>
    <row r="31" spans="1:10" ht="15">
      <c r="A31" s="1" t="s">
        <v>22</v>
      </c>
      <c r="B31" s="4">
        <v>7236</v>
      </c>
      <c r="C31" t="s">
        <v>71</v>
      </c>
      <c r="D31" s="16">
        <v>4</v>
      </c>
      <c r="E31" s="16">
        <v>0</v>
      </c>
      <c r="F31" s="55">
        <v>0</v>
      </c>
      <c r="G31" s="16">
        <v>1.71</v>
      </c>
      <c r="H31" s="16">
        <v>5.71</v>
      </c>
      <c r="I31" s="16">
        <v>0.789328172518661</v>
      </c>
      <c r="J31">
        <v>10</v>
      </c>
    </row>
    <row r="32" spans="1:10" ht="15">
      <c r="A32" s="39" t="s">
        <v>8</v>
      </c>
      <c r="B32" s="41">
        <v>4679</v>
      </c>
      <c r="C32" s="40" t="s">
        <v>71</v>
      </c>
      <c r="D32" s="42">
        <v>2</v>
      </c>
      <c r="E32" s="42">
        <v>0</v>
      </c>
      <c r="F32" s="57">
        <v>0</v>
      </c>
      <c r="G32" s="42">
        <v>2</v>
      </c>
      <c r="H32" s="42">
        <v>4</v>
      </c>
      <c r="I32" s="42">
        <v>0.843703859945159</v>
      </c>
      <c r="J32" s="40">
        <v>3</v>
      </c>
    </row>
    <row r="33" spans="1:10" ht="15">
      <c r="A33" s="1" t="s">
        <v>13</v>
      </c>
      <c r="B33" s="4">
        <v>2480</v>
      </c>
      <c r="C33" t="s">
        <v>71</v>
      </c>
      <c r="D33" s="16">
        <v>4.43</v>
      </c>
      <c r="E33" s="16">
        <v>0</v>
      </c>
      <c r="F33" s="55">
        <v>0</v>
      </c>
      <c r="G33" s="16">
        <v>0</v>
      </c>
      <c r="H33" s="16">
        <v>4.43</v>
      </c>
      <c r="I33" s="16">
        <v>1.74272226593233</v>
      </c>
      <c r="J33">
        <v>6</v>
      </c>
    </row>
    <row r="34" spans="2:9" ht="12.75">
      <c r="B34" s="4"/>
      <c r="D34" s="16"/>
      <c r="E34" s="16"/>
      <c r="G34" s="16"/>
      <c r="H34" s="16"/>
      <c r="I34" s="16"/>
    </row>
    <row r="35" spans="1:10" ht="15">
      <c r="A35" s="6" t="s">
        <v>76</v>
      </c>
      <c r="B35" s="15">
        <v>585501</v>
      </c>
      <c r="C35" s="12">
        <v>13</v>
      </c>
      <c r="D35" s="18">
        <f>SUM(D5:D33)</f>
        <v>156.81</v>
      </c>
      <c r="E35" s="18">
        <f>SUM(E5:E33)</f>
        <v>56.4</v>
      </c>
      <c r="F35" s="59">
        <v>0.441</v>
      </c>
      <c r="G35" s="18">
        <f>SUM(G5:G33)</f>
        <v>268.2200000000001</v>
      </c>
      <c r="H35" s="18">
        <f>SUM(H6:H33)</f>
        <v>368.13</v>
      </c>
      <c r="I35" s="18">
        <v>0.87</v>
      </c>
      <c r="J35" s="18">
        <f>SUM(J5:J33)</f>
        <v>611</v>
      </c>
    </row>
  </sheetData>
  <sheetProtection/>
  <mergeCells count="1">
    <mergeCell ref="A1:J1"/>
  </mergeCells>
  <printOptions/>
  <pageMargins left="0.25" right="0.25" top="0.75" bottom="0.75" header="0.3" footer="0.3"/>
  <pageSetup fitToWidth="0" fitToHeight="1" horizontalDpi="600" verticalDpi="600" orientation="landscape" paperSize="5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6.140625" style="0" customWidth="1"/>
    <col min="2" max="2" width="11.28125" style="0" customWidth="1"/>
    <col min="3" max="3" width="11.7109375" style="0" customWidth="1"/>
    <col min="4" max="4" width="11.140625" style="0" customWidth="1"/>
    <col min="5" max="5" width="11.140625" style="0" bestFit="1" customWidth="1"/>
    <col min="7" max="7" width="10.57421875" style="0" customWidth="1"/>
    <col min="8" max="8" width="10.8515625" style="0" customWidth="1"/>
    <col min="9" max="9" width="10.140625" style="0" bestFit="1" customWidth="1"/>
  </cols>
  <sheetData>
    <row r="1" spans="1:10" s="26" customFormat="1" ht="12.75">
      <c r="A1" s="264" t="s">
        <v>518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s="26" customFormat="1" ht="38.25">
      <c r="A2" s="60"/>
      <c r="B2" s="34" t="s">
        <v>141</v>
      </c>
      <c r="C2" s="61" t="s">
        <v>150</v>
      </c>
      <c r="D2" s="61" t="s">
        <v>151</v>
      </c>
      <c r="E2" s="61" t="s">
        <v>152</v>
      </c>
      <c r="F2" s="62" t="s">
        <v>153</v>
      </c>
      <c r="G2" s="61" t="s">
        <v>154</v>
      </c>
      <c r="H2" s="62" t="s">
        <v>155</v>
      </c>
      <c r="I2" s="61" t="s">
        <v>156</v>
      </c>
      <c r="J2" s="62" t="s">
        <v>157</v>
      </c>
    </row>
    <row r="3" spans="5:9" ht="12.75">
      <c r="E3" s="19"/>
      <c r="G3" s="19"/>
      <c r="I3" s="19"/>
    </row>
    <row r="4" spans="1:10" ht="12.75">
      <c r="A4" s="5" t="s">
        <v>75</v>
      </c>
      <c r="B4" s="14"/>
      <c r="C4" s="20"/>
      <c r="D4" s="63"/>
      <c r="E4" s="20"/>
      <c r="F4" s="58"/>
      <c r="G4" s="20"/>
      <c r="H4" s="58"/>
      <c r="I4" s="20"/>
      <c r="J4" s="58"/>
    </row>
    <row r="5" spans="1:10" ht="15">
      <c r="A5" s="1" t="s">
        <v>10</v>
      </c>
      <c r="B5" s="4">
        <v>98136</v>
      </c>
      <c r="C5" s="259">
        <v>4893729</v>
      </c>
      <c r="D5" s="64">
        <v>49.87</v>
      </c>
      <c r="E5" s="19">
        <v>3380871</v>
      </c>
      <c r="F5" s="55">
        <v>0.6909</v>
      </c>
      <c r="G5" s="19">
        <v>320168</v>
      </c>
      <c r="H5" s="55">
        <v>0.0654</v>
      </c>
      <c r="I5" s="19">
        <v>1192690</v>
      </c>
      <c r="J5" s="55">
        <v>0.2437</v>
      </c>
    </row>
    <row r="6" spans="1:10" ht="15">
      <c r="A6" s="39" t="s">
        <v>12</v>
      </c>
      <c r="B6" s="41">
        <v>81039</v>
      </c>
      <c r="C6" s="44">
        <v>2704641</v>
      </c>
      <c r="D6" s="65">
        <v>33.3745603968459</v>
      </c>
      <c r="E6" s="44">
        <v>1912326</v>
      </c>
      <c r="F6" s="57">
        <v>0.7071</v>
      </c>
      <c r="G6" s="44">
        <v>251554</v>
      </c>
      <c r="H6" s="57">
        <v>0.093</v>
      </c>
      <c r="I6" s="44">
        <v>540761</v>
      </c>
      <c r="J6" s="57">
        <v>0.1999</v>
      </c>
    </row>
    <row r="7" spans="1:10" ht="15">
      <c r="A7" s="1"/>
      <c r="B7" s="4"/>
      <c r="C7" s="19"/>
      <c r="D7" s="64"/>
      <c r="E7" s="19"/>
      <c r="F7" s="55"/>
      <c r="G7" s="19"/>
      <c r="H7" s="55"/>
      <c r="I7" s="19"/>
      <c r="J7" s="55"/>
    </row>
    <row r="8" spans="1:10" ht="12.75">
      <c r="A8" s="5" t="s">
        <v>72</v>
      </c>
      <c r="B8" s="10"/>
      <c r="C8" s="20"/>
      <c r="D8" s="63"/>
      <c r="E8" s="20"/>
      <c r="F8" s="58"/>
      <c r="G8" s="20"/>
      <c r="H8" s="58"/>
      <c r="I8" s="20"/>
      <c r="J8" s="58"/>
    </row>
    <row r="9" spans="1:10" ht="15">
      <c r="A9" s="1" t="s">
        <v>2</v>
      </c>
      <c r="B9" s="4">
        <v>48803</v>
      </c>
      <c r="C9" s="19">
        <v>3592292</v>
      </c>
      <c r="D9" s="64">
        <v>73.6080159006618</v>
      </c>
      <c r="E9" s="19">
        <v>2866505</v>
      </c>
      <c r="F9" s="55">
        <v>0.798</v>
      </c>
      <c r="G9" s="19">
        <v>382303</v>
      </c>
      <c r="H9" s="55">
        <v>0.1064</v>
      </c>
      <c r="I9" s="19">
        <v>343484</v>
      </c>
      <c r="J9" s="55">
        <v>0.0956</v>
      </c>
    </row>
    <row r="10" spans="1:10" ht="15">
      <c r="A10" s="39" t="s">
        <v>18</v>
      </c>
      <c r="B10" s="41">
        <v>44165</v>
      </c>
      <c r="C10" s="44">
        <v>3186571</v>
      </c>
      <c r="D10" s="65">
        <v>72.1515000566059</v>
      </c>
      <c r="E10" s="44">
        <v>2414803</v>
      </c>
      <c r="F10" s="57">
        <v>0.7578</v>
      </c>
      <c r="G10" s="44">
        <v>205883</v>
      </c>
      <c r="H10" s="57">
        <v>0.0646</v>
      </c>
      <c r="I10" s="44">
        <v>565885</v>
      </c>
      <c r="J10" s="57">
        <v>0.1776</v>
      </c>
    </row>
    <row r="11" spans="1:10" ht="15">
      <c r="A11" s="1" t="s">
        <v>6</v>
      </c>
      <c r="B11" s="4">
        <v>40242</v>
      </c>
      <c r="C11" s="19">
        <v>2060982</v>
      </c>
      <c r="D11" s="64">
        <v>51.2147010585955</v>
      </c>
      <c r="E11" s="19">
        <v>1553149</v>
      </c>
      <c r="F11" s="55">
        <v>0.7536</v>
      </c>
      <c r="G11" s="19">
        <v>94579</v>
      </c>
      <c r="H11" s="55">
        <v>0.0459</v>
      </c>
      <c r="I11" s="19">
        <v>413254</v>
      </c>
      <c r="J11" s="55">
        <v>0.2005</v>
      </c>
    </row>
    <row r="12" spans="1:10" ht="15">
      <c r="A12" s="39" t="s">
        <v>0</v>
      </c>
      <c r="B12" s="41">
        <v>38256</v>
      </c>
      <c r="C12" s="44">
        <v>941490</v>
      </c>
      <c r="D12" s="65">
        <v>24.6102572145545</v>
      </c>
      <c r="E12" s="44">
        <v>654384</v>
      </c>
      <c r="F12" s="57">
        <v>0.6951</v>
      </c>
      <c r="G12" s="44">
        <v>72316</v>
      </c>
      <c r="H12" s="57">
        <v>0.0768</v>
      </c>
      <c r="I12" s="44">
        <v>214790</v>
      </c>
      <c r="J12" s="57">
        <v>0.2281</v>
      </c>
    </row>
    <row r="13" spans="1:10" ht="15">
      <c r="A13" s="1" t="s">
        <v>16</v>
      </c>
      <c r="B13" s="4">
        <v>30200</v>
      </c>
      <c r="C13" s="19">
        <v>1397098</v>
      </c>
      <c r="D13" s="64">
        <v>46.2615231788079</v>
      </c>
      <c r="E13" s="19">
        <v>1047368</v>
      </c>
      <c r="F13" s="55">
        <v>0.7497</v>
      </c>
      <c r="G13" s="19">
        <v>139100</v>
      </c>
      <c r="H13" s="55">
        <v>0.0996</v>
      </c>
      <c r="I13" s="19">
        <v>210630</v>
      </c>
      <c r="J13" s="55">
        <v>0.1508</v>
      </c>
    </row>
    <row r="14" spans="1:10" ht="15">
      <c r="A14" s="39" t="s">
        <v>14</v>
      </c>
      <c r="B14" s="41">
        <v>29353</v>
      </c>
      <c r="C14" s="44">
        <v>1691483</v>
      </c>
      <c r="D14" s="65">
        <v>57.6255578646135</v>
      </c>
      <c r="E14" s="44">
        <v>1476047</v>
      </c>
      <c r="F14" s="57">
        <v>0.8726</v>
      </c>
      <c r="G14" s="44">
        <v>81657</v>
      </c>
      <c r="H14" s="57">
        <v>0.0483</v>
      </c>
      <c r="I14" s="44">
        <v>133779</v>
      </c>
      <c r="J14" s="57">
        <v>0.0791</v>
      </c>
    </row>
    <row r="15" spans="1:10" ht="15">
      <c r="A15" s="1"/>
      <c r="B15" s="4"/>
      <c r="C15" s="19"/>
      <c r="D15" s="64"/>
      <c r="E15" s="19"/>
      <c r="F15" s="55"/>
      <c r="G15" s="19"/>
      <c r="H15" s="55"/>
      <c r="I15" s="19"/>
      <c r="J15" s="55"/>
    </row>
    <row r="16" spans="1:10" ht="12.75">
      <c r="A16" s="5" t="s">
        <v>73</v>
      </c>
      <c r="B16" s="10"/>
      <c r="C16" s="20"/>
      <c r="D16" s="63"/>
      <c r="E16" s="20"/>
      <c r="F16" s="58"/>
      <c r="G16" s="20"/>
      <c r="H16" s="58"/>
      <c r="I16" s="20"/>
      <c r="J16" s="58"/>
    </row>
    <row r="17" spans="1:10" ht="15">
      <c r="A17" s="1" t="s">
        <v>19</v>
      </c>
      <c r="B17" s="4">
        <v>23191</v>
      </c>
      <c r="C17" s="19">
        <v>3681878</v>
      </c>
      <c r="D17" s="64">
        <v>158.763227113966</v>
      </c>
      <c r="E17" s="19">
        <v>2802307</v>
      </c>
      <c r="F17" s="55">
        <v>0.7611</v>
      </c>
      <c r="G17" s="19">
        <v>158435</v>
      </c>
      <c r="H17" s="55">
        <v>0.043</v>
      </c>
      <c r="I17" s="19">
        <v>721136</v>
      </c>
      <c r="J17" s="55">
        <v>0.1959</v>
      </c>
    </row>
    <row r="18" spans="1:10" ht="15">
      <c r="A18" s="39" t="s">
        <v>20</v>
      </c>
      <c r="B18" s="41">
        <v>20773</v>
      </c>
      <c r="C18" s="130">
        <v>506909</v>
      </c>
      <c r="D18" s="65">
        <v>24.402301063881</v>
      </c>
      <c r="E18" s="44">
        <v>442017</v>
      </c>
      <c r="F18" s="57">
        <v>0.872</v>
      </c>
      <c r="G18" s="44">
        <v>0</v>
      </c>
      <c r="H18" s="57">
        <v>0</v>
      </c>
      <c r="I18" s="44">
        <v>64892</v>
      </c>
      <c r="J18" s="57">
        <v>0.128</v>
      </c>
    </row>
    <row r="19" spans="1:10" ht="15">
      <c r="A19" s="1" t="s">
        <v>11</v>
      </c>
      <c r="B19" s="4">
        <v>19110</v>
      </c>
      <c r="C19" s="19">
        <v>1393607</v>
      </c>
      <c r="D19" s="64">
        <v>72.9255363683935</v>
      </c>
      <c r="E19" s="19">
        <v>999377</v>
      </c>
      <c r="F19" s="55">
        <v>0.7171</v>
      </c>
      <c r="G19" s="19">
        <v>165440</v>
      </c>
      <c r="H19" s="55">
        <v>0.1187</v>
      </c>
      <c r="I19" s="19">
        <v>228790</v>
      </c>
      <c r="J19" s="55">
        <v>0.1642</v>
      </c>
    </row>
    <row r="20" spans="1:10" ht="15">
      <c r="A20" s="39" t="s">
        <v>3</v>
      </c>
      <c r="B20" s="41">
        <v>15618</v>
      </c>
      <c r="C20" s="44">
        <v>456853</v>
      </c>
      <c r="D20" s="65">
        <v>29.2516967601485</v>
      </c>
      <c r="E20" s="44">
        <v>310079</v>
      </c>
      <c r="F20" s="57">
        <v>0.6787</v>
      </c>
      <c r="G20" s="44">
        <v>79935</v>
      </c>
      <c r="H20" s="57">
        <v>0.175</v>
      </c>
      <c r="I20" s="44">
        <v>66839</v>
      </c>
      <c r="J20" s="57">
        <v>0.1463</v>
      </c>
    </row>
    <row r="21" spans="1:10" ht="15">
      <c r="A21" s="1" t="s">
        <v>4</v>
      </c>
      <c r="B21" s="4">
        <v>14191</v>
      </c>
      <c r="C21" s="19">
        <v>1133232</v>
      </c>
      <c r="D21" s="64">
        <v>79.8556831794799</v>
      </c>
      <c r="E21" s="19">
        <v>717625</v>
      </c>
      <c r="F21" s="55">
        <v>0.6333</v>
      </c>
      <c r="G21" s="19">
        <v>144648</v>
      </c>
      <c r="H21" s="55">
        <v>0.1276</v>
      </c>
      <c r="I21" s="19">
        <v>270959</v>
      </c>
      <c r="J21" s="55">
        <v>0.2391</v>
      </c>
    </row>
    <row r="22" spans="1:10" ht="15">
      <c r="A22" s="39" t="s">
        <v>7</v>
      </c>
      <c r="B22" s="41">
        <v>13390</v>
      </c>
      <c r="C22" s="44">
        <v>319654</v>
      </c>
      <c r="D22" s="65">
        <v>23.8725914861837</v>
      </c>
      <c r="E22" s="44">
        <v>236823</v>
      </c>
      <c r="F22" s="57">
        <v>0.7409</v>
      </c>
      <c r="G22" s="44">
        <v>38501</v>
      </c>
      <c r="H22" s="57">
        <v>0.1204</v>
      </c>
      <c r="I22" s="44">
        <v>44330</v>
      </c>
      <c r="J22" s="57">
        <v>0.1387</v>
      </c>
    </row>
    <row r="23" spans="1:10" ht="15">
      <c r="A23" s="151" t="s">
        <v>1</v>
      </c>
      <c r="B23" s="152">
        <v>12005</v>
      </c>
      <c r="C23" s="153">
        <v>333953</v>
      </c>
      <c r="D23" s="154">
        <v>27.8178259058725</v>
      </c>
      <c r="E23" s="153">
        <v>263643</v>
      </c>
      <c r="F23" s="155">
        <v>0.7895</v>
      </c>
      <c r="G23" s="153">
        <v>31700</v>
      </c>
      <c r="H23" s="155">
        <v>0.0949</v>
      </c>
      <c r="I23" s="153">
        <v>38610</v>
      </c>
      <c r="J23" s="155">
        <v>0.1156</v>
      </c>
    </row>
    <row r="24" spans="1:10" ht="15">
      <c r="A24" s="159"/>
      <c r="B24" s="158"/>
      <c r="C24" s="157"/>
      <c r="D24" s="160"/>
      <c r="E24" s="157"/>
      <c r="F24" s="156"/>
      <c r="G24" s="157"/>
      <c r="H24" s="156"/>
      <c r="I24" s="157"/>
      <c r="J24" s="156"/>
    </row>
    <row r="25" spans="1:10" ht="12.75">
      <c r="A25" s="165" t="s">
        <v>74</v>
      </c>
      <c r="B25" s="167"/>
      <c r="C25" s="168"/>
      <c r="D25" s="169"/>
      <c r="E25" s="170"/>
      <c r="F25" s="171"/>
      <c r="G25" s="170"/>
      <c r="H25" s="172"/>
      <c r="I25" s="168"/>
      <c r="J25" s="171"/>
    </row>
    <row r="26" spans="1:10" ht="15">
      <c r="A26" s="166" t="s">
        <v>17</v>
      </c>
      <c r="B26" s="164">
        <v>9769</v>
      </c>
      <c r="C26" s="162">
        <v>1178379</v>
      </c>
      <c r="D26" s="65">
        <v>120.624321834374</v>
      </c>
      <c r="E26" s="44">
        <v>939817</v>
      </c>
      <c r="F26" s="161">
        <v>0.7976</v>
      </c>
      <c r="G26" s="44">
        <v>75356</v>
      </c>
      <c r="H26" s="163">
        <v>0.0639</v>
      </c>
      <c r="I26" s="162">
        <v>163206</v>
      </c>
      <c r="J26" s="57">
        <v>0.1385</v>
      </c>
    </row>
    <row r="27" spans="1:10" ht="15">
      <c r="A27" s="1" t="s">
        <v>15</v>
      </c>
      <c r="B27" s="4">
        <v>8680</v>
      </c>
      <c r="C27" s="19">
        <v>370306</v>
      </c>
      <c r="D27" s="64">
        <v>42.6619815668202</v>
      </c>
      <c r="E27" s="19">
        <v>241157</v>
      </c>
      <c r="F27" s="55">
        <v>0.6512</v>
      </c>
      <c r="G27" s="19">
        <v>56484</v>
      </c>
      <c r="H27" s="55">
        <v>0.1525</v>
      </c>
      <c r="I27" s="19">
        <v>72665</v>
      </c>
      <c r="J27" s="55">
        <v>0.1962</v>
      </c>
    </row>
    <row r="28" spans="1:10" ht="15">
      <c r="A28" s="39" t="s">
        <v>9</v>
      </c>
      <c r="B28" s="41">
        <v>8486</v>
      </c>
      <c r="C28" s="44">
        <v>691542</v>
      </c>
      <c r="D28" s="65">
        <v>81.4921046429413</v>
      </c>
      <c r="E28" s="44">
        <v>529056</v>
      </c>
      <c r="F28" s="57">
        <v>0.765</v>
      </c>
      <c r="G28" s="44">
        <v>45995</v>
      </c>
      <c r="H28" s="57">
        <v>0.0665</v>
      </c>
      <c r="I28" s="44">
        <v>116491</v>
      </c>
      <c r="J28" s="57">
        <v>0.1685</v>
      </c>
    </row>
    <row r="29" spans="1:10" ht="15">
      <c r="A29" s="1" t="s">
        <v>21</v>
      </c>
      <c r="B29" s="4">
        <v>8235</v>
      </c>
      <c r="C29" s="19">
        <v>287011</v>
      </c>
      <c r="D29" s="64">
        <v>34.8525804493017</v>
      </c>
      <c r="E29" s="19">
        <v>203365</v>
      </c>
      <c r="F29" s="55">
        <v>0.7086</v>
      </c>
      <c r="G29" s="19">
        <v>24000</v>
      </c>
      <c r="H29" s="55">
        <v>0.0836</v>
      </c>
      <c r="I29" s="19">
        <v>59646</v>
      </c>
      <c r="J29" s="55">
        <v>0.2078</v>
      </c>
    </row>
    <row r="30" spans="1:10" ht="15">
      <c r="A30" s="39" t="s">
        <v>5</v>
      </c>
      <c r="B30" s="41">
        <v>7464</v>
      </c>
      <c r="C30" s="44">
        <v>532986</v>
      </c>
      <c r="D30" s="65">
        <v>71.4075562700964</v>
      </c>
      <c r="E30" s="44">
        <v>416453</v>
      </c>
      <c r="F30" s="57">
        <v>0.7814</v>
      </c>
      <c r="G30" s="44">
        <v>30553</v>
      </c>
      <c r="H30" s="57">
        <v>0.0573</v>
      </c>
      <c r="I30" s="44">
        <v>85980</v>
      </c>
      <c r="J30" s="57">
        <v>0.1613</v>
      </c>
    </row>
    <row r="31" spans="1:10" ht="15">
      <c r="A31" s="1" t="s">
        <v>22</v>
      </c>
      <c r="B31" s="4">
        <v>7236</v>
      </c>
      <c r="C31" s="19">
        <v>257913</v>
      </c>
      <c r="D31" s="64">
        <v>35.6430348258706</v>
      </c>
      <c r="E31" s="19">
        <v>216023</v>
      </c>
      <c r="F31" s="55">
        <v>0.8376</v>
      </c>
      <c r="G31" s="19">
        <v>0</v>
      </c>
      <c r="H31" s="55">
        <v>0</v>
      </c>
      <c r="I31" s="19">
        <v>41890</v>
      </c>
      <c r="J31" s="55">
        <v>0.1624</v>
      </c>
    </row>
    <row r="32" spans="1:10" ht="15">
      <c r="A32" s="39" t="s">
        <v>8</v>
      </c>
      <c r="B32" s="41">
        <v>4679</v>
      </c>
      <c r="C32" s="44">
        <v>204206</v>
      </c>
      <c r="D32" s="65">
        <v>43.6430861295148</v>
      </c>
      <c r="E32" s="44">
        <v>153298</v>
      </c>
      <c r="F32" s="57">
        <v>0.7507</v>
      </c>
      <c r="G32" s="44">
        <v>18031</v>
      </c>
      <c r="H32" s="57">
        <v>0.0883</v>
      </c>
      <c r="I32" s="44">
        <v>32877</v>
      </c>
      <c r="J32" s="57">
        <v>0.161</v>
      </c>
    </row>
    <row r="33" spans="1:10" ht="15">
      <c r="A33" s="1" t="s">
        <v>13</v>
      </c>
      <c r="B33" s="4">
        <v>2480</v>
      </c>
      <c r="C33" s="19">
        <v>280609</v>
      </c>
      <c r="D33" s="64">
        <v>113.14879032258</v>
      </c>
      <c r="E33" s="19">
        <v>184699</v>
      </c>
      <c r="F33" s="55">
        <v>0.6582</v>
      </c>
      <c r="G33" s="19">
        <v>51900</v>
      </c>
      <c r="H33" s="55">
        <v>0.185</v>
      </c>
      <c r="I33" s="19">
        <v>44010</v>
      </c>
      <c r="J33" s="55">
        <v>0.1568</v>
      </c>
    </row>
    <row r="34" spans="2:10" ht="12.75">
      <c r="B34" s="4"/>
      <c r="C34" s="19"/>
      <c r="D34" s="64"/>
      <c r="E34" s="19"/>
      <c r="F34" s="55"/>
      <c r="G34" s="19"/>
      <c r="H34" s="55"/>
      <c r="I34" s="19"/>
      <c r="J34" s="55"/>
    </row>
    <row r="35" spans="1:10" ht="15">
      <c r="A35" s="6" t="s">
        <v>76</v>
      </c>
      <c r="B35" s="15">
        <v>585501</v>
      </c>
      <c r="C35" s="21">
        <v>33545763</v>
      </c>
      <c r="D35" s="66">
        <v>59.53</v>
      </c>
      <c r="E35" s="21">
        <v>23961192</v>
      </c>
      <c r="F35" s="59">
        <v>0.6909</v>
      </c>
      <c r="G35" s="21">
        <v>2468538</v>
      </c>
      <c r="H35" s="59">
        <v>0.0769</v>
      </c>
      <c r="I35" s="21">
        <v>5667594</v>
      </c>
      <c r="J35" s="59">
        <v>0.1766</v>
      </c>
    </row>
  </sheetData>
  <sheetProtection/>
  <mergeCells count="1">
    <mergeCell ref="A1:J1"/>
  </mergeCells>
  <printOptions/>
  <pageMargins left="0.25" right="0.25" top="0.75" bottom="0.75" header="0.3" footer="0.3"/>
  <pageSetup fitToWidth="0" fitToHeight="1" horizontalDpi="600" verticalDpi="600" orientation="landscape" paperSize="5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5.00390625" style="0" customWidth="1"/>
    <col min="2" max="2" width="10.7109375" style="0" customWidth="1"/>
    <col min="3" max="3" width="11.140625" style="0" bestFit="1" customWidth="1"/>
    <col min="4" max="4" width="10.140625" style="0" bestFit="1" customWidth="1"/>
    <col min="5" max="5" width="11.140625" style="0" bestFit="1" customWidth="1"/>
    <col min="6" max="6" width="13.57421875" style="55" customWidth="1"/>
    <col min="7" max="7" width="14.421875" style="64" customWidth="1"/>
  </cols>
  <sheetData>
    <row r="1" spans="1:7" ht="12.75">
      <c r="A1" s="260" t="s">
        <v>517</v>
      </c>
      <c r="B1" s="261"/>
      <c r="C1" s="261"/>
      <c r="D1" s="261"/>
      <c r="E1" s="261"/>
      <c r="F1" s="261"/>
      <c r="G1" s="262"/>
    </row>
    <row r="2" spans="1:7" ht="25.5">
      <c r="A2" s="60"/>
      <c r="B2" s="34" t="s">
        <v>141</v>
      </c>
      <c r="C2" s="61" t="s">
        <v>158</v>
      </c>
      <c r="D2" s="61" t="s">
        <v>159</v>
      </c>
      <c r="E2" s="61" t="s">
        <v>160</v>
      </c>
      <c r="F2" s="51" t="s">
        <v>161</v>
      </c>
      <c r="G2" s="67" t="s">
        <v>162</v>
      </c>
    </row>
    <row r="3" spans="3:5" ht="12.75">
      <c r="C3" s="19"/>
      <c r="D3" s="19"/>
      <c r="E3" s="19"/>
    </row>
    <row r="4" spans="1:7" ht="12.75">
      <c r="A4" s="5" t="s">
        <v>75</v>
      </c>
      <c r="B4" s="14"/>
      <c r="C4" s="20"/>
      <c r="D4" s="20"/>
      <c r="E4" s="20"/>
      <c r="F4" s="58"/>
      <c r="G4" s="63"/>
    </row>
    <row r="5" spans="1:7" ht="15">
      <c r="A5" s="1" t="s">
        <v>10</v>
      </c>
      <c r="B5" s="4">
        <v>98136</v>
      </c>
      <c r="C5" s="19">
        <v>2631358</v>
      </c>
      <c r="D5" s="19">
        <v>749513</v>
      </c>
      <c r="E5" s="19">
        <v>3380871</v>
      </c>
      <c r="F5" s="55">
        <v>0.2217</v>
      </c>
      <c r="G5" s="64">
        <v>34.45</v>
      </c>
    </row>
    <row r="6" spans="1:7" ht="15">
      <c r="A6" s="39" t="s">
        <v>12</v>
      </c>
      <c r="B6" s="41">
        <v>81039</v>
      </c>
      <c r="C6" s="44">
        <v>1328409</v>
      </c>
      <c r="D6" s="44">
        <v>583917</v>
      </c>
      <c r="E6" s="44">
        <v>1912326</v>
      </c>
      <c r="F6" s="57">
        <v>0.3053</v>
      </c>
      <c r="G6" s="65">
        <v>23.6</v>
      </c>
    </row>
    <row r="7" spans="1:5" ht="15">
      <c r="A7" s="1"/>
      <c r="B7" s="4"/>
      <c r="C7" s="19"/>
      <c r="D7" s="19"/>
      <c r="E7" s="19"/>
    </row>
    <row r="8" spans="1:7" ht="12.75">
      <c r="A8" s="5" t="s">
        <v>72</v>
      </c>
      <c r="B8" s="10"/>
      <c r="C8" s="20"/>
      <c r="D8" s="20"/>
      <c r="E8" s="20"/>
      <c r="F8" s="58"/>
      <c r="G8" s="63"/>
    </row>
    <row r="9" spans="1:7" ht="15">
      <c r="A9" s="1" t="s">
        <v>2</v>
      </c>
      <c r="B9" s="4">
        <v>48803</v>
      </c>
      <c r="C9" s="19">
        <v>2057235</v>
      </c>
      <c r="D9" s="19">
        <v>809270</v>
      </c>
      <c r="E9" s="19">
        <v>2866505</v>
      </c>
      <c r="F9" s="55">
        <v>0.2823</v>
      </c>
      <c r="G9" s="64">
        <v>58.74</v>
      </c>
    </row>
    <row r="10" spans="1:7" ht="15">
      <c r="A10" s="39" t="s">
        <v>18</v>
      </c>
      <c r="B10" s="41">
        <v>44165</v>
      </c>
      <c r="C10" s="44">
        <v>1677773</v>
      </c>
      <c r="D10" s="44">
        <v>737030</v>
      </c>
      <c r="E10" s="44">
        <v>2414803</v>
      </c>
      <c r="F10" s="57">
        <v>0.3052</v>
      </c>
      <c r="G10" s="65">
        <v>54.68</v>
      </c>
    </row>
    <row r="11" spans="1:7" ht="15">
      <c r="A11" s="1" t="s">
        <v>6</v>
      </c>
      <c r="B11" s="4">
        <v>40242</v>
      </c>
      <c r="C11" s="19">
        <v>979435</v>
      </c>
      <c r="D11" s="19">
        <v>573714</v>
      </c>
      <c r="E11" s="19">
        <v>1553149</v>
      </c>
      <c r="F11" s="55">
        <v>0.3694</v>
      </c>
      <c r="G11" s="64">
        <v>38.6</v>
      </c>
    </row>
    <row r="12" spans="1:7" ht="15">
      <c r="A12" s="39" t="s">
        <v>0</v>
      </c>
      <c r="B12" s="41">
        <v>38256</v>
      </c>
      <c r="C12" s="44">
        <v>477489</v>
      </c>
      <c r="D12" s="44">
        <v>176895</v>
      </c>
      <c r="E12" s="44">
        <v>654384</v>
      </c>
      <c r="F12" s="57">
        <v>0.2703</v>
      </c>
      <c r="G12" s="65">
        <v>17.11</v>
      </c>
    </row>
    <row r="13" spans="1:7" ht="15">
      <c r="A13" s="1" t="s">
        <v>16</v>
      </c>
      <c r="B13" s="4">
        <v>30200</v>
      </c>
      <c r="C13" s="19">
        <v>775300</v>
      </c>
      <c r="D13" s="19">
        <v>272068</v>
      </c>
      <c r="E13" s="19">
        <v>1047368</v>
      </c>
      <c r="F13" s="55">
        <v>0.2598</v>
      </c>
      <c r="G13" s="64">
        <v>34.68</v>
      </c>
    </row>
    <row r="14" spans="1:7" ht="15">
      <c r="A14" s="39" t="s">
        <v>14</v>
      </c>
      <c r="B14" s="41">
        <v>29353</v>
      </c>
      <c r="C14" s="44">
        <v>993034</v>
      </c>
      <c r="D14" s="44">
        <v>483013</v>
      </c>
      <c r="E14" s="44">
        <v>1476047</v>
      </c>
      <c r="F14" s="57">
        <v>0.3272</v>
      </c>
      <c r="G14" s="65">
        <v>50.29</v>
      </c>
    </row>
    <row r="15" spans="1:5" ht="15">
      <c r="A15" s="1"/>
      <c r="B15" s="4"/>
      <c r="C15" s="19"/>
      <c r="D15" s="19"/>
      <c r="E15" s="19"/>
    </row>
    <row r="16" spans="1:7" ht="12.75">
      <c r="A16" s="5" t="s">
        <v>73</v>
      </c>
      <c r="B16" s="10"/>
      <c r="C16" s="20"/>
      <c r="D16" s="20"/>
      <c r="E16" s="20"/>
      <c r="F16" s="58"/>
      <c r="G16" s="63"/>
    </row>
    <row r="17" spans="1:7" ht="15">
      <c r="A17" s="1" t="s">
        <v>19</v>
      </c>
      <c r="B17" s="4">
        <v>23191</v>
      </c>
      <c r="C17" s="3">
        <v>1928712</v>
      </c>
      <c r="D17" s="3">
        <v>873595</v>
      </c>
      <c r="E17" s="3">
        <v>2802307</v>
      </c>
      <c r="F17" s="55">
        <v>0.3117</v>
      </c>
      <c r="G17" s="64">
        <v>120.84</v>
      </c>
    </row>
    <row r="18" spans="1:7" ht="15">
      <c r="A18" s="39" t="s">
        <v>20</v>
      </c>
      <c r="B18" s="41">
        <v>20773</v>
      </c>
      <c r="C18" s="181">
        <v>352445</v>
      </c>
      <c r="D18" s="181">
        <v>89572</v>
      </c>
      <c r="E18" s="181">
        <v>442017</v>
      </c>
      <c r="F18" s="57">
        <v>0.2026</v>
      </c>
      <c r="G18" s="65">
        <v>21.28</v>
      </c>
    </row>
    <row r="19" spans="1:7" ht="15">
      <c r="A19" s="1" t="s">
        <v>11</v>
      </c>
      <c r="B19" s="4">
        <v>19110</v>
      </c>
      <c r="C19" s="3">
        <v>714226</v>
      </c>
      <c r="D19" s="3">
        <v>285151</v>
      </c>
      <c r="E19" s="3">
        <v>999377</v>
      </c>
      <c r="F19" s="55">
        <v>0.2853</v>
      </c>
      <c r="G19" s="64">
        <v>52.3</v>
      </c>
    </row>
    <row r="20" spans="1:7" ht="15">
      <c r="A20" s="39" t="s">
        <v>3</v>
      </c>
      <c r="B20" s="41">
        <v>15618</v>
      </c>
      <c r="C20" s="181">
        <v>290253</v>
      </c>
      <c r="D20" s="181">
        <v>19826</v>
      </c>
      <c r="E20" s="181">
        <v>310079</v>
      </c>
      <c r="F20" s="57">
        <v>0.0639</v>
      </c>
      <c r="G20" s="65">
        <v>19.85</v>
      </c>
    </row>
    <row r="21" spans="1:7" ht="15">
      <c r="A21" s="1" t="s">
        <v>4</v>
      </c>
      <c r="B21" s="4">
        <v>14191</v>
      </c>
      <c r="C21" s="3">
        <v>519604</v>
      </c>
      <c r="D21" s="3">
        <v>198021</v>
      </c>
      <c r="E21" s="3">
        <v>717625</v>
      </c>
      <c r="F21" s="55">
        <v>0.2759</v>
      </c>
      <c r="G21" s="64">
        <v>50.57</v>
      </c>
    </row>
    <row r="22" spans="1:7" ht="15">
      <c r="A22" s="39" t="s">
        <v>7</v>
      </c>
      <c r="B22" s="41">
        <v>13390</v>
      </c>
      <c r="C22" s="181">
        <v>180000</v>
      </c>
      <c r="D22" s="181">
        <v>56823</v>
      </c>
      <c r="E22" s="181">
        <v>236823</v>
      </c>
      <c r="F22" s="57">
        <v>0.2399</v>
      </c>
      <c r="G22" s="65">
        <v>17.69</v>
      </c>
    </row>
    <row r="23" spans="1:7" ht="15">
      <c r="A23" s="1" t="s">
        <v>1</v>
      </c>
      <c r="B23" s="152">
        <v>12005</v>
      </c>
      <c r="C23" s="3">
        <v>203997</v>
      </c>
      <c r="D23" s="3">
        <v>59646</v>
      </c>
      <c r="E23" s="3">
        <v>263643</v>
      </c>
      <c r="F23" s="55">
        <v>0.2262</v>
      </c>
      <c r="G23" s="64">
        <v>21.96</v>
      </c>
    </row>
    <row r="25" spans="1:7" ht="12.75">
      <c r="A25" s="5" t="s">
        <v>74</v>
      </c>
      <c r="B25" s="188"/>
      <c r="C25" s="20"/>
      <c r="D25" s="20"/>
      <c r="E25" s="20"/>
      <c r="F25" s="58"/>
      <c r="G25" s="63"/>
    </row>
    <row r="26" spans="1:7" ht="15">
      <c r="A26" s="39" t="s">
        <v>17</v>
      </c>
      <c r="B26" s="164">
        <v>9769</v>
      </c>
      <c r="C26" s="181">
        <v>731826</v>
      </c>
      <c r="D26" s="181">
        <v>207991</v>
      </c>
      <c r="E26" s="181">
        <v>939817</v>
      </c>
      <c r="F26" s="57">
        <v>0.2213</v>
      </c>
      <c r="G26" s="65">
        <v>96.2</v>
      </c>
    </row>
    <row r="27" spans="1:7" ht="15">
      <c r="A27" s="1" t="s">
        <v>15</v>
      </c>
      <c r="B27" s="4">
        <v>8680</v>
      </c>
      <c r="C27" s="3">
        <v>173638</v>
      </c>
      <c r="D27" s="3">
        <v>67519</v>
      </c>
      <c r="E27" s="3">
        <v>241157</v>
      </c>
      <c r="F27" s="55">
        <v>0.28</v>
      </c>
      <c r="G27" s="64">
        <v>27.78</v>
      </c>
    </row>
    <row r="28" spans="1:7" ht="15">
      <c r="A28" s="39" t="s">
        <v>9</v>
      </c>
      <c r="B28" s="41">
        <v>8486</v>
      </c>
      <c r="C28" s="181">
        <v>359164</v>
      </c>
      <c r="D28" s="181">
        <v>169892</v>
      </c>
      <c r="E28" s="181">
        <v>529056</v>
      </c>
      <c r="F28" s="57">
        <v>0.3211</v>
      </c>
      <c r="G28" s="65">
        <v>62.34</v>
      </c>
    </row>
    <row r="29" spans="1:7" ht="15">
      <c r="A29" s="1" t="s">
        <v>21</v>
      </c>
      <c r="B29" s="4">
        <v>8235</v>
      </c>
      <c r="C29" s="3">
        <v>148000</v>
      </c>
      <c r="D29" s="3">
        <v>55365</v>
      </c>
      <c r="E29" s="3">
        <v>203365</v>
      </c>
      <c r="F29" s="55">
        <v>0.2722</v>
      </c>
      <c r="G29" s="64">
        <v>24.7</v>
      </c>
    </row>
    <row r="30" spans="1:7" ht="15">
      <c r="A30" s="39" t="s">
        <v>5</v>
      </c>
      <c r="B30" s="41">
        <v>7464</v>
      </c>
      <c r="C30" s="181">
        <v>275290</v>
      </c>
      <c r="D30" s="181">
        <v>141163</v>
      </c>
      <c r="E30" s="181">
        <v>416453</v>
      </c>
      <c r="F30" s="57">
        <v>0.339</v>
      </c>
      <c r="G30" s="65">
        <v>55.79</v>
      </c>
    </row>
    <row r="31" spans="1:7" ht="15">
      <c r="A31" s="1" t="s">
        <v>22</v>
      </c>
      <c r="B31" s="4">
        <v>7236</v>
      </c>
      <c r="C31" s="3">
        <v>157741</v>
      </c>
      <c r="D31" s="3">
        <v>58282</v>
      </c>
      <c r="E31" s="3">
        <v>216023</v>
      </c>
      <c r="F31" s="55">
        <v>0.2698</v>
      </c>
      <c r="G31" s="64">
        <v>29.85</v>
      </c>
    </row>
    <row r="32" spans="1:7" ht="15">
      <c r="A32" s="39" t="s">
        <v>8</v>
      </c>
      <c r="B32" s="41">
        <v>4679</v>
      </c>
      <c r="C32" s="181">
        <v>123742</v>
      </c>
      <c r="D32" s="181">
        <v>29556</v>
      </c>
      <c r="E32" s="181">
        <v>153298</v>
      </c>
      <c r="F32" s="57">
        <v>0.1928</v>
      </c>
      <c r="G32" s="65">
        <v>32.76</v>
      </c>
    </row>
    <row r="33" spans="1:7" ht="15">
      <c r="A33" s="1" t="s">
        <v>13</v>
      </c>
      <c r="B33" s="4">
        <v>2480</v>
      </c>
      <c r="C33" s="3">
        <v>153342</v>
      </c>
      <c r="D33" s="3">
        <v>31357</v>
      </c>
      <c r="E33" s="3">
        <v>184699</v>
      </c>
      <c r="F33" s="55">
        <v>0.1698</v>
      </c>
      <c r="G33" s="64">
        <v>74.48</v>
      </c>
    </row>
    <row r="34" spans="2:5" ht="12.75">
      <c r="B34" s="4"/>
      <c r="C34" s="19"/>
      <c r="D34" s="19"/>
      <c r="E34" s="19"/>
    </row>
    <row r="35" spans="1:7" ht="15">
      <c r="A35" s="6" t="s">
        <v>76</v>
      </c>
      <c r="B35" s="15">
        <v>585501</v>
      </c>
      <c r="C35" s="21">
        <v>17232013</v>
      </c>
      <c r="D35" s="21">
        <v>6729179</v>
      </c>
      <c r="E35" s="21">
        <v>23961192</v>
      </c>
      <c r="F35" s="59">
        <v>0.2808</v>
      </c>
      <c r="G35" s="66">
        <v>40.92</v>
      </c>
    </row>
    <row r="36" spans="1:8" ht="15">
      <c r="A36" s="176"/>
      <c r="B36" s="177"/>
      <c r="C36" s="178"/>
      <c r="D36" s="178"/>
      <c r="E36" s="178"/>
      <c r="F36" s="179"/>
      <c r="G36" s="180"/>
      <c r="H36" s="173"/>
    </row>
    <row r="37" spans="2:7" ht="12.75">
      <c r="B37" s="175"/>
      <c r="C37" s="175"/>
      <c r="D37" s="175"/>
      <c r="E37" s="175"/>
      <c r="G37" s="174"/>
    </row>
  </sheetData>
  <sheetProtection/>
  <mergeCells count="1">
    <mergeCell ref="A1:G1"/>
  </mergeCells>
  <printOptions/>
  <pageMargins left="0.25" right="0.25" top="0.75" bottom="0.75" header="0.3" footer="0.3"/>
  <pageSetup fitToWidth="0" fitToHeight="1" horizontalDpi="600" verticalDpi="600" orientation="landscape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5.7109375" style="0" customWidth="1"/>
    <col min="2" max="3" width="10.8515625" style="0" customWidth="1"/>
    <col min="4" max="4" width="11.8515625" style="64" customWidth="1"/>
    <col min="5" max="5" width="10.140625" style="0" bestFit="1" customWidth="1"/>
    <col min="7" max="8" width="10.28125" style="0" customWidth="1"/>
    <col min="12" max="12" width="40.140625" style="0" bestFit="1" customWidth="1"/>
    <col min="13" max="13" width="27.7109375" style="0" bestFit="1" customWidth="1"/>
  </cols>
  <sheetData>
    <row r="1" spans="1:10" s="26" customFormat="1" ht="12.75">
      <c r="A1" s="264" t="s">
        <v>519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s="26" customFormat="1" ht="38.25">
      <c r="A2" s="68"/>
      <c r="B2" s="34" t="s">
        <v>141</v>
      </c>
      <c r="C2" s="61" t="s">
        <v>163</v>
      </c>
      <c r="D2" s="69" t="s">
        <v>164</v>
      </c>
      <c r="E2" s="61" t="s">
        <v>165</v>
      </c>
      <c r="F2" s="51" t="s">
        <v>166</v>
      </c>
      <c r="G2" s="61" t="s">
        <v>167</v>
      </c>
      <c r="H2" s="51" t="s">
        <v>168</v>
      </c>
      <c r="I2" s="61" t="s">
        <v>169</v>
      </c>
      <c r="J2" s="51" t="s">
        <v>170</v>
      </c>
    </row>
    <row r="3" spans="3:10" ht="12.75">
      <c r="C3" s="19"/>
      <c r="E3" s="19"/>
      <c r="F3" s="19"/>
      <c r="G3" s="19"/>
      <c r="H3" s="19"/>
      <c r="I3" s="19"/>
      <c r="J3" s="19"/>
    </row>
    <row r="4" spans="1:10" ht="12.75">
      <c r="A4" s="5" t="s">
        <v>75</v>
      </c>
      <c r="B4" s="14"/>
      <c r="C4" s="20"/>
      <c r="D4" s="63"/>
      <c r="E4" s="20"/>
      <c r="F4" s="20"/>
      <c r="G4" s="20"/>
      <c r="H4" s="20"/>
      <c r="I4" s="20"/>
      <c r="J4" s="20"/>
    </row>
    <row r="5" spans="1:10" ht="15">
      <c r="A5" s="1" t="s">
        <v>10</v>
      </c>
      <c r="B5" s="4">
        <v>98136</v>
      </c>
      <c r="C5" s="19">
        <v>320168</v>
      </c>
      <c r="D5" s="64">
        <v>3.51929036974495</v>
      </c>
      <c r="E5" s="19">
        <v>191195</v>
      </c>
      <c r="F5" s="55">
        <v>0.5972</v>
      </c>
      <c r="G5" s="19">
        <v>47912</v>
      </c>
      <c r="H5" s="55">
        <v>0.1496</v>
      </c>
      <c r="I5" s="19">
        <v>81061</v>
      </c>
      <c r="J5" s="55">
        <v>0.2532</v>
      </c>
    </row>
    <row r="6" spans="1:10" ht="15">
      <c r="A6" s="39" t="s">
        <v>12</v>
      </c>
      <c r="B6" s="41">
        <v>81039</v>
      </c>
      <c r="C6" s="44">
        <v>251554</v>
      </c>
      <c r="D6" s="65">
        <v>4.13166540923361</v>
      </c>
      <c r="E6" s="44">
        <v>137233</v>
      </c>
      <c r="F6" s="57">
        <v>0.5455</v>
      </c>
      <c r="G6" s="44">
        <v>60942</v>
      </c>
      <c r="H6" s="57">
        <v>0.2423</v>
      </c>
      <c r="I6" s="44">
        <v>53379</v>
      </c>
      <c r="J6" s="57">
        <v>0.2122</v>
      </c>
    </row>
    <row r="7" spans="1:10" ht="15">
      <c r="A7" s="1"/>
      <c r="B7" s="4"/>
      <c r="C7" s="19"/>
      <c r="E7" s="19"/>
      <c r="F7" s="55"/>
      <c r="G7" s="19"/>
      <c r="H7" s="55"/>
      <c r="I7" s="19"/>
      <c r="J7" s="55"/>
    </row>
    <row r="8" spans="1:10" ht="12.75">
      <c r="A8" s="5" t="s">
        <v>72</v>
      </c>
      <c r="B8" s="10"/>
      <c r="C8" s="20"/>
      <c r="D8" s="63"/>
      <c r="E8" s="20"/>
      <c r="F8" s="58"/>
      <c r="G8" s="20"/>
      <c r="H8" s="58"/>
      <c r="I8" s="20"/>
      <c r="J8" s="58"/>
    </row>
    <row r="9" spans="1:10" ht="15">
      <c r="A9" s="1" t="s">
        <v>2</v>
      </c>
      <c r="B9" s="4">
        <v>48803</v>
      </c>
      <c r="C9" s="19">
        <v>382303</v>
      </c>
      <c r="D9" s="64">
        <v>7.57880942706217</v>
      </c>
      <c r="E9" s="19">
        <v>205335</v>
      </c>
      <c r="F9" s="55">
        <v>0.5371</v>
      </c>
      <c r="G9" s="19">
        <v>102989</v>
      </c>
      <c r="H9" s="55">
        <v>0.2694</v>
      </c>
      <c r="I9" s="19">
        <v>73979</v>
      </c>
      <c r="J9" s="55">
        <v>0.1935</v>
      </c>
    </row>
    <row r="10" spans="1:10" ht="15">
      <c r="A10" s="39" t="s">
        <v>18</v>
      </c>
      <c r="B10" s="41">
        <v>44165</v>
      </c>
      <c r="C10" s="44">
        <v>205883</v>
      </c>
      <c r="D10" s="65">
        <v>5.70304306906287</v>
      </c>
      <c r="E10" s="44">
        <v>116045</v>
      </c>
      <c r="F10" s="57">
        <v>0.5636</v>
      </c>
      <c r="G10" s="44">
        <v>31875</v>
      </c>
      <c r="H10" s="57">
        <v>0.1548</v>
      </c>
      <c r="I10" s="44">
        <v>57963</v>
      </c>
      <c r="J10" s="57">
        <v>0.2815</v>
      </c>
    </row>
    <row r="11" spans="1:13" ht="15">
      <c r="A11" s="1" t="s">
        <v>6</v>
      </c>
      <c r="B11" s="4">
        <v>40242</v>
      </c>
      <c r="C11" s="19">
        <v>94579</v>
      </c>
      <c r="D11" s="64">
        <v>2.98442267146223</v>
      </c>
      <c r="E11" s="19">
        <v>54838</v>
      </c>
      <c r="F11" s="55">
        <v>0.5798</v>
      </c>
      <c r="G11" s="19">
        <v>8400</v>
      </c>
      <c r="H11" s="55">
        <v>0.0888</v>
      </c>
      <c r="I11" s="19">
        <v>31341</v>
      </c>
      <c r="J11" s="55">
        <v>0.3314</v>
      </c>
      <c r="L11" s="131"/>
      <c r="M11" s="131"/>
    </row>
    <row r="12" spans="1:13" ht="15">
      <c r="A12" s="39" t="s">
        <v>0</v>
      </c>
      <c r="B12" s="41">
        <v>38256</v>
      </c>
      <c r="C12" s="44">
        <v>72316</v>
      </c>
      <c r="D12" s="65">
        <v>1.84879860891558</v>
      </c>
      <c r="E12" s="44">
        <v>72316</v>
      </c>
      <c r="F12" s="57">
        <v>1</v>
      </c>
      <c r="G12" s="44"/>
      <c r="H12" s="57">
        <v>0</v>
      </c>
      <c r="I12" s="44">
        <v>0</v>
      </c>
      <c r="J12" s="57">
        <v>0</v>
      </c>
      <c r="L12" s="132"/>
      <c r="M12" s="133"/>
    </row>
    <row r="13" spans="1:13" ht="15">
      <c r="A13" s="1" t="s">
        <v>16</v>
      </c>
      <c r="B13" s="4">
        <v>30200</v>
      </c>
      <c r="C13" s="19">
        <v>139100</v>
      </c>
      <c r="D13" s="64">
        <v>3.82528574760905</v>
      </c>
      <c r="E13" s="19">
        <v>91500</v>
      </c>
      <c r="F13" s="55">
        <v>0.6578</v>
      </c>
      <c r="G13" s="19">
        <v>13500</v>
      </c>
      <c r="H13" s="55">
        <v>0.0971</v>
      </c>
      <c r="I13" s="19">
        <v>34100</v>
      </c>
      <c r="J13" s="55">
        <v>0.2451</v>
      </c>
      <c r="L13" s="132"/>
      <c r="M13" s="133"/>
    </row>
    <row r="14" spans="1:13" ht="15">
      <c r="A14" s="39" t="s">
        <v>14</v>
      </c>
      <c r="B14" s="41">
        <v>29353</v>
      </c>
      <c r="C14" s="44">
        <v>81657</v>
      </c>
      <c r="D14" s="65">
        <v>3.42414807718626</v>
      </c>
      <c r="E14" s="44">
        <v>60095</v>
      </c>
      <c r="F14" s="57">
        <v>0.7359</v>
      </c>
      <c r="G14" s="44">
        <v>3969</v>
      </c>
      <c r="H14" s="57">
        <v>0.0486</v>
      </c>
      <c r="I14" s="44">
        <v>17593</v>
      </c>
      <c r="J14" s="57">
        <v>0.2155</v>
      </c>
      <c r="L14" s="132"/>
      <c r="M14" s="133"/>
    </row>
    <row r="15" spans="1:13" ht="15">
      <c r="A15" s="1"/>
      <c r="B15" s="4"/>
      <c r="C15" s="19"/>
      <c r="E15" s="19"/>
      <c r="F15" s="55"/>
      <c r="G15" s="19"/>
      <c r="H15" s="55"/>
      <c r="I15" s="19"/>
      <c r="J15" s="55"/>
      <c r="L15" s="132"/>
      <c r="M15" s="133"/>
    </row>
    <row r="16" spans="1:13" ht="15">
      <c r="A16" s="5" t="s">
        <v>73</v>
      </c>
      <c r="B16" s="10"/>
      <c r="C16" s="20"/>
      <c r="D16" s="63"/>
      <c r="E16" s="20"/>
      <c r="F16" s="58"/>
      <c r="G16" s="20"/>
      <c r="H16" s="58"/>
      <c r="I16" s="20"/>
      <c r="J16" s="58"/>
      <c r="L16" s="132"/>
      <c r="M16" s="133"/>
    </row>
    <row r="17" spans="1:13" ht="15">
      <c r="A17" s="1" t="s">
        <v>19</v>
      </c>
      <c r="B17" s="4">
        <v>23191</v>
      </c>
      <c r="C17" s="19">
        <v>158435</v>
      </c>
      <c r="D17" s="64">
        <v>5.85548108108108</v>
      </c>
      <c r="E17" s="19">
        <v>83924</v>
      </c>
      <c r="F17" s="55">
        <v>0.5297</v>
      </c>
      <c r="G17" s="19">
        <v>20629</v>
      </c>
      <c r="H17" s="55">
        <v>0.1302</v>
      </c>
      <c r="I17" s="19">
        <v>53882</v>
      </c>
      <c r="J17" s="55">
        <v>0.3401</v>
      </c>
      <c r="L17" s="132"/>
      <c r="M17" s="133"/>
    </row>
    <row r="18" spans="1:13" ht="15">
      <c r="A18" s="39" t="s">
        <v>20</v>
      </c>
      <c r="B18" s="41">
        <v>20773</v>
      </c>
      <c r="C18" s="44">
        <v>0</v>
      </c>
      <c r="D18" s="65">
        <v>0.479444817980981</v>
      </c>
      <c r="E18" s="44">
        <v>0</v>
      </c>
      <c r="F18" s="189">
        <v>0</v>
      </c>
      <c r="G18" s="44">
        <v>0</v>
      </c>
      <c r="H18" s="189">
        <v>0</v>
      </c>
      <c r="I18" s="44">
        <v>0</v>
      </c>
      <c r="J18" s="189">
        <v>0</v>
      </c>
      <c r="L18" s="132"/>
      <c r="M18" s="133"/>
    </row>
    <row r="19" spans="1:13" ht="15">
      <c r="A19" s="1" t="s">
        <v>11</v>
      </c>
      <c r="B19" s="4">
        <v>19110</v>
      </c>
      <c r="C19" s="19">
        <v>165440</v>
      </c>
      <c r="D19" s="64">
        <v>9.2787095395791</v>
      </c>
      <c r="E19" s="19">
        <v>126002</v>
      </c>
      <c r="F19" s="55">
        <v>0.7616</v>
      </c>
      <c r="G19" s="19">
        <v>4500</v>
      </c>
      <c r="H19" s="55">
        <v>0.0272</v>
      </c>
      <c r="I19" s="19">
        <v>34938</v>
      </c>
      <c r="J19" s="55">
        <v>0.2112</v>
      </c>
      <c r="L19" s="132"/>
      <c r="M19" s="133"/>
    </row>
    <row r="20" spans="1:13" ht="15">
      <c r="A20" s="39" t="s">
        <v>3</v>
      </c>
      <c r="B20" s="41">
        <v>15618</v>
      </c>
      <c r="C20" s="44">
        <v>79935</v>
      </c>
      <c r="D20" s="65">
        <v>5.95076804421878</v>
      </c>
      <c r="E20" s="44">
        <v>78880</v>
      </c>
      <c r="F20" s="57">
        <v>0.9868</v>
      </c>
      <c r="G20" s="44">
        <v>0</v>
      </c>
      <c r="H20" s="57">
        <v>0</v>
      </c>
      <c r="I20" s="44">
        <v>1055</v>
      </c>
      <c r="J20" s="57">
        <v>0.0132</v>
      </c>
      <c r="L20" s="132"/>
      <c r="M20" s="133"/>
    </row>
    <row r="21" spans="1:13" ht="15">
      <c r="A21" s="1" t="s">
        <v>4</v>
      </c>
      <c r="B21" s="4">
        <v>14191</v>
      </c>
      <c r="C21" s="19">
        <v>144648</v>
      </c>
      <c r="D21" s="64">
        <v>9.52641191345883</v>
      </c>
      <c r="E21" s="19">
        <v>52646</v>
      </c>
      <c r="F21" s="55">
        <v>0.364</v>
      </c>
      <c r="G21" s="19">
        <v>35128</v>
      </c>
      <c r="H21" s="55">
        <v>0.2429</v>
      </c>
      <c r="I21" s="19">
        <v>56874</v>
      </c>
      <c r="J21" s="55">
        <v>0.3932</v>
      </c>
      <c r="L21" s="132"/>
      <c r="M21" s="133"/>
    </row>
    <row r="22" spans="1:13" ht="15">
      <c r="A22" s="39" t="s">
        <v>7</v>
      </c>
      <c r="B22" s="41">
        <v>13390</v>
      </c>
      <c r="C22" s="44">
        <v>38501</v>
      </c>
      <c r="D22" s="65">
        <v>3.04034969737727</v>
      </c>
      <c r="E22" s="44">
        <v>33802</v>
      </c>
      <c r="F22" s="57">
        <v>0.878</v>
      </c>
      <c r="G22" s="44">
        <v>99</v>
      </c>
      <c r="H22" s="57">
        <v>0.0026</v>
      </c>
      <c r="I22" s="44">
        <v>4600</v>
      </c>
      <c r="J22" s="57">
        <v>0.1195</v>
      </c>
      <c r="L22" s="132"/>
      <c r="M22" s="133"/>
    </row>
    <row r="23" spans="1:13" ht="15">
      <c r="A23" s="1" t="s">
        <v>1</v>
      </c>
      <c r="B23" s="4">
        <v>12005</v>
      </c>
      <c r="C23" s="19">
        <v>31700</v>
      </c>
      <c r="D23" s="64">
        <v>3.06596240226251</v>
      </c>
      <c r="E23" s="19">
        <v>29700</v>
      </c>
      <c r="F23" s="55">
        <v>0.9369</v>
      </c>
      <c r="G23" s="19">
        <v>0</v>
      </c>
      <c r="H23" s="55">
        <v>0</v>
      </c>
      <c r="I23" s="19">
        <v>2000</v>
      </c>
      <c r="J23" s="55">
        <v>0.0631</v>
      </c>
      <c r="L23" s="132"/>
      <c r="M23" s="133"/>
    </row>
    <row r="24" spans="1:13" ht="15">
      <c r="A24" s="39"/>
      <c r="B24" s="41"/>
      <c r="C24" s="44"/>
      <c r="D24" s="65"/>
      <c r="E24" s="44"/>
      <c r="F24" s="57"/>
      <c r="G24" s="44"/>
      <c r="H24" s="57"/>
      <c r="I24" s="44"/>
      <c r="J24" s="57"/>
      <c r="L24" s="132"/>
      <c r="M24" s="133"/>
    </row>
    <row r="25" spans="1:13" ht="15">
      <c r="A25" s="182" t="s">
        <v>74</v>
      </c>
      <c r="B25" s="10"/>
      <c r="C25" s="20"/>
      <c r="D25" s="63"/>
      <c r="E25" s="20"/>
      <c r="F25" s="58"/>
      <c r="G25" s="20"/>
      <c r="H25" s="58"/>
      <c r="I25" s="20"/>
      <c r="J25" s="58"/>
      <c r="L25" s="132"/>
      <c r="M25" s="133"/>
    </row>
    <row r="26" spans="1:13" ht="15">
      <c r="A26" s="183" t="s">
        <v>17</v>
      </c>
      <c r="B26" s="184">
        <v>9769</v>
      </c>
      <c r="C26" s="185">
        <v>75356</v>
      </c>
      <c r="D26" s="186">
        <v>9.14092332558844</v>
      </c>
      <c r="E26" s="185">
        <v>41371</v>
      </c>
      <c r="F26" s="187">
        <v>0.549</v>
      </c>
      <c r="G26" s="185">
        <v>9950</v>
      </c>
      <c r="H26" s="187">
        <v>0.132</v>
      </c>
      <c r="I26" s="185">
        <v>24035</v>
      </c>
      <c r="J26" s="187">
        <v>0.319</v>
      </c>
      <c r="L26" s="132"/>
      <c r="M26" s="133"/>
    </row>
    <row r="27" spans="1:13" ht="15">
      <c r="A27" s="1" t="s">
        <v>15</v>
      </c>
      <c r="B27" s="4">
        <v>8680</v>
      </c>
      <c r="C27" s="19">
        <v>56484</v>
      </c>
      <c r="D27" s="64">
        <v>6.47775760326827</v>
      </c>
      <c r="E27" s="19">
        <v>45735</v>
      </c>
      <c r="F27" s="55">
        <v>0.8097</v>
      </c>
      <c r="G27" s="19"/>
      <c r="H27" s="55">
        <v>0</v>
      </c>
      <c r="I27" s="19">
        <v>10749</v>
      </c>
      <c r="J27" s="55">
        <v>0.1903</v>
      </c>
      <c r="L27" s="132"/>
      <c r="M27" s="133"/>
    </row>
    <row r="28" spans="1:13" ht="15">
      <c r="A28" s="39" t="s">
        <v>9</v>
      </c>
      <c r="B28" s="41">
        <v>8486</v>
      </c>
      <c r="C28" s="44">
        <v>45995</v>
      </c>
      <c r="D28" s="65">
        <v>4.54956319161327</v>
      </c>
      <c r="E28" s="44">
        <v>40294</v>
      </c>
      <c r="F28" s="57">
        <v>0.8761</v>
      </c>
      <c r="G28" s="44"/>
      <c r="H28" s="57">
        <v>0</v>
      </c>
      <c r="I28" s="44">
        <v>5701</v>
      </c>
      <c r="J28" s="57">
        <v>0.1239</v>
      </c>
      <c r="L28" s="132"/>
      <c r="M28" s="133"/>
    </row>
    <row r="29" spans="1:13" ht="15">
      <c r="A29" s="1" t="s">
        <v>21</v>
      </c>
      <c r="B29" s="4">
        <v>8235</v>
      </c>
      <c r="C29" s="19">
        <v>24000</v>
      </c>
      <c r="D29" s="64">
        <v>2.88184438040345</v>
      </c>
      <c r="E29" s="19">
        <v>22000</v>
      </c>
      <c r="F29" s="55">
        <v>0.9167</v>
      </c>
      <c r="G29" s="19">
        <v>0</v>
      </c>
      <c r="H29" s="55">
        <v>0</v>
      </c>
      <c r="I29" s="19">
        <v>2000</v>
      </c>
      <c r="J29" s="55">
        <v>0.0833</v>
      </c>
      <c r="L29" s="132"/>
      <c r="M29" s="133"/>
    </row>
    <row r="30" spans="1:13" ht="15">
      <c r="A30" s="39" t="s">
        <v>5</v>
      </c>
      <c r="B30" s="41">
        <v>7464</v>
      </c>
      <c r="C30" s="44">
        <v>30553</v>
      </c>
      <c r="D30" s="65">
        <v>4.37802256851155</v>
      </c>
      <c r="E30" s="44">
        <v>27847</v>
      </c>
      <c r="F30" s="57">
        <v>0.9114</v>
      </c>
      <c r="G30" s="44">
        <v>1045</v>
      </c>
      <c r="H30" s="57">
        <v>0.0342</v>
      </c>
      <c r="I30" s="44">
        <v>1661</v>
      </c>
      <c r="J30" s="57">
        <v>0.0544</v>
      </c>
      <c r="L30" s="132"/>
      <c r="M30" s="133"/>
    </row>
    <row r="31" spans="1:13" ht="15">
      <c r="A31" s="1" t="s">
        <v>22</v>
      </c>
      <c r="B31" s="4">
        <v>7236</v>
      </c>
      <c r="C31" s="19">
        <v>0</v>
      </c>
      <c r="D31" s="64">
        <v>2.06400331766657</v>
      </c>
      <c r="E31" s="19">
        <v>0</v>
      </c>
      <c r="F31" s="55">
        <v>0</v>
      </c>
      <c r="G31" s="19">
        <v>0</v>
      </c>
      <c r="H31" s="55">
        <v>0</v>
      </c>
      <c r="I31" s="19">
        <v>0</v>
      </c>
      <c r="J31" s="55">
        <v>0</v>
      </c>
      <c r="L31" s="132"/>
      <c r="M31" s="133"/>
    </row>
    <row r="32" spans="1:13" ht="15">
      <c r="A32" s="39" t="s">
        <v>8</v>
      </c>
      <c r="B32" s="41">
        <v>4679</v>
      </c>
      <c r="C32" s="44">
        <v>18031</v>
      </c>
      <c r="D32" s="65">
        <v>5.78358995992406</v>
      </c>
      <c r="E32" s="44">
        <v>13470</v>
      </c>
      <c r="F32" s="57">
        <v>0.747</v>
      </c>
      <c r="G32" s="44"/>
      <c r="H32" s="57">
        <v>0</v>
      </c>
      <c r="I32" s="44">
        <v>4561</v>
      </c>
      <c r="J32" s="57">
        <v>0.253</v>
      </c>
      <c r="L32" s="132"/>
      <c r="M32" s="133"/>
    </row>
    <row r="33" spans="1:13" ht="15">
      <c r="A33" s="1" t="s">
        <v>13</v>
      </c>
      <c r="B33" s="4">
        <v>2480</v>
      </c>
      <c r="C33" s="19">
        <v>51900</v>
      </c>
      <c r="D33" s="64">
        <v>18.9047993705743</v>
      </c>
      <c r="E33" s="19">
        <v>21064</v>
      </c>
      <c r="F33" s="55">
        <v>0.4059</v>
      </c>
      <c r="G33" s="19">
        <v>7905</v>
      </c>
      <c r="H33" s="55">
        <v>0.1523</v>
      </c>
      <c r="I33" s="19">
        <v>22931</v>
      </c>
      <c r="J33" s="55">
        <v>0.4418</v>
      </c>
      <c r="L33" s="132"/>
      <c r="M33" s="133"/>
    </row>
    <row r="34" spans="2:13" ht="15">
      <c r="B34" s="4"/>
      <c r="C34" s="19"/>
      <c r="E34" s="19"/>
      <c r="F34" s="55"/>
      <c r="G34" s="19"/>
      <c r="H34" s="55"/>
      <c r="I34" s="19"/>
      <c r="J34" s="55"/>
      <c r="L34" s="132"/>
      <c r="M34" s="133"/>
    </row>
    <row r="35" spans="1:13" ht="15">
      <c r="A35" s="6" t="s">
        <v>76</v>
      </c>
      <c r="B35" s="15">
        <v>585501</v>
      </c>
      <c r="C35" s="21">
        <v>2468538</v>
      </c>
      <c r="D35" s="66">
        <v>5.41</v>
      </c>
      <c r="E35" s="21">
        <v>1545292</v>
      </c>
      <c r="F35" s="59">
        <f>E35/C35</f>
        <v>0.6259948196057747</v>
      </c>
      <c r="G35" s="21">
        <f>SUM(G5:G33)</f>
        <v>348843</v>
      </c>
      <c r="H35" s="59">
        <v>0.1413</v>
      </c>
      <c r="I35" s="21">
        <v>574403</v>
      </c>
      <c r="J35" s="59">
        <v>0.2377</v>
      </c>
      <c r="L35" s="134"/>
      <c r="M35" s="134"/>
    </row>
  </sheetData>
  <sheetProtection/>
  <mergeCells count="1">
    <mergeCell ref="A1:J1"/>
  </mergeCells>
  <printOptions/>
  <pageMargins left="0.25" right="0.25" top="0.75" bottom="0.75" header="0.3" footer="0.3"/>
  <pageSetup fitToWidth="0" fitToHeight="1"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5.421875" style="0" customWidth="1"/>
    <col min="2" max="2" width="11.7109375" style="0" customWidth="1"/>
    <col min="3" max="3" width="11.140625" style="0" bestFit="1" customWidth="1"/>
    <col min="4" max="4" width="7.7109375" style="64" bestFit="1" customWidth="1"/>
    <col min="5" max="5" width="11.140625" style="0" bestFit="1" customWidth="1"/>
    <col min="6" max="6" width="10.00390625" style="0" bestFit="1" customWidth="1"/>
    <col min="7" max="7" width="11.140625" style="0" bestFit="1" customWidth="1"/>
    <col min="8" max="8" width="8.00390625" style="55" bestFit="1" customWidth="1"/>
    <col min="9" max="9" width="7.7109375" style="0" bestFit="1" customWidth="1"/>
    <col min="10" max="10" width="8.421875" style="0" bestFit="1" customWidth="1"/>
    <col min="11" max="11" width="10.140625" style="0" bestFit="1" customWidth="1"/>
    <col min="12" max="12" width="8.00390625" style="55" bestFit="1" customWidth="1"/>
  </cols>
  <sheetData>
    <row r="1" spans="1:12" s="26" customFormat="1" ht="12.75">
      <c r="A1" s="260" t="s">
        <v>520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1:12" s="26" customFormat="1" ht="12.75">
      <c r="A2" s="70"/>
      <c r="B2" s="71"/>
      <c r="C2" s="71"/>
      <c r="D2" s="81"/>
      <c r="E2" s="268" t="s">
        <v>172</v>
      </c>
      <c r="F2" s="269"/>
      <c r="G2" s="270"/>
      <c r="H2" s="79"/>
      <c r="I2" s="71"/>
      <c r="J2" s="71"/>
      <c r="K2" s="72"/>
      <c r="L2" s="80"/>
    </row>
    <row r="3" spans="1:12" s="26" customFormat="1" ht="51">
      <c r="A3" s="73"/>
      <c r="B3" s="74" t="s">
        <v>141</v>
      </c>
      <c r="C3" s="75" t="s">
        <v>173</v>
      </c>
      <c r="D3" s="76" t="s">
        <v>174</v>
      </c>
      <c r="E3" s="77" t="s">
        <v>175</v>
      </c>
      <c r="F3" s="77" t="s">
        <v>176</v>
      </c>
      <c r="G3" s="77" t="s">
        <v>177</v>
      </c>
      <c r="H3" s="78" t="s">
        <v>182</v>
      </c>
      <c r="I3" s="75" t="s">
        <v>178</v>
      </c>
      <c r="J3" s="75" t="s">
        <v>179</v>
      </c>
      <c r="K3" s="75" t="s">
        <v>180</v>
      </c>
      <c r="L3" s="78" t="s">
        <v>181</v>
      </c>
    </row>
    <row r="4" spans="3:11" ht="12.75">
      <c r="C4" s="19"/>
      <c r="G4" s="19"/>
      <c r="I4" s="19"/>
      <c r="J4" s="19"/>
      <c r="K4" s="19"/>
    </row>
    <row r="5" spans="1:12" ht="12.75">
      <c r="A5" s="5" t="s">
        <v>75</v>
      </c>
      <c r="B5" s="14"/>
      <c r="C5" s="20"/>
      <c r="D5" s="63"/>
      <c r="E5" s="7"/>
      <c r="F5" s="7"/>
      <c r="G5" s="20"/>
      <c r="H5" s="58"/>
      <c r="I5" s="20"/>
      <c r="J5" s="20"/>
      <c r="K5" s="20"/>
      <c r="L5" s="58"/>
    </row>
    <row r="6" spans="1:12" ht="15">
      <c r="A6" s="1" t="s">
        <v>10</v>
      </c>
      <c r="B6" s="4">
        <v>98136</v>
      </c>
      <c r="C6" s="19">
        <v>4769695</v>
      </c>
      <c r="D6" s="64">
        <f>SUM(C6/B6)</f>
        <v>48.60290820901606</v>
      </c>
      <c r="E6" s="3">
        <v>4061637</v>
      </c>
      <c r="F6" s="3">
        <v>0</v>
      </c>
      <c r="G6" s="19">
        <f>SUM(E6:F6)</f>
        <v>4061637</v>
      </c>
      <c r="H6" s="55">
        <f>SUM(G6/C6)</f>
        <v>0.8515506756721342</v>
      </c>
      <c r="I6" s="19">
        <v>0</v>
      </c>
      <c r="J6" s="19">
        <v>0</v>
      </c>
      <c r="K6" s="19">
        <v>708058</v>
      </c>
      <c r="L6" s="55">
        <f>SUM(K6/C6)</f>
        <v>0.14844932432786584</v>
      </c>
    </row>
    <row r="7" spans="1:12" ht="15">
      <c r="A7" s="39" t="s">
        <v>12</v>
      </c>
      <c r="B7" s="41">
        <v>81039</v>
      </c>
      <c r="C7" s="44">
        <v>2788711</v>
      </c>
      <c r="D7" s="65">
        <f>SUM(C7/B7)</f>
        <v>34.41196214168487</v>
      </c>
      <c r="E7" s="43">
        <v>2573111</v>
      </c>
      <c r="F7" s="43">
        <v>54480</v>
      </c>
      <c r="G7" s="44">
        <f>SUM(E7:F7)</f>
        <v>2627591</v>
      </c>
      <c r="H7" s="57">
        <f>SUM(G7/C7)</f>
        <v>0.9422242032250743</v>
      </c>
      <c r="I7" s="44">
        <v>0</v>
      </c>
      <c r="J7" s="44">
        <v>0</v>
      </c>
      <c r="K7" s="44">
        <v>161120</v>
      </c>
      <c r="L7" s="57">
        <f>SUM(K7/C7)</f>
        <v>0.05777579677492576</v>
      </c>
    </row>
    <row r="8" spans="1:11" ht="15">
      <c r="A8" s="1"/>
      <c r="B8" s="4"/>
      <c r="C8" s="19"/>
      <c r="E8" s="3"/>
      <c r="F8" s="3"/>
      <c r="G8" s="19"/>
      <c r="I8" s="19"/>
      <c r="J8" s="19"/>
      <c r="K8" s="19"/>
    </row>
    <row r="9" spans="1:12" ht="12.75">
      <c r="A9" s="5" t="s">
        <v>72</v>
      </c>
      <c r="B9" s="10"/>
      <c r="C9" s="20"/>
      <c r="D9" s="63"/>
      <c r="E9" s="9"/>
      <c r="F9" s="9"/>
      <c r="G9" s="20"/>
      <c r="H9" s="58"/>
      <c r="I9" s="20"/>
      <c r="J9" s="20"/>
      <c r="K9" s="20"/>
      <c r="L9" s="58"/>
    </row>
    <row r="10" spans="1:12" ht="15">
      <c r="A10" s="1" t="s">
        <v>2</v>
      </c>
      <c r="B10" s="4">
        <v>48803</v>
      </c>
      <c r="C10" s="19">
        <v>3784118</v>
      </c>
      <c r="D10" s="64">
        <f>#N/A</f>
        <v>79.29039008533117</v>
      </c>
      <c r="E10" s="3">
        <v>3714618</v>
      </c>
      <c r="F10" s="3">
        <v>0</v>
      </c>
      <c r="G10" s="19">
        <f>SUM(E10:F10)</f>
        <v>3714618</v>
      </c>
      <c r="H10" s="55">
        <f>#N/A</f>
        <v>0.9815511061264933</v>
      </c>
      <c r="I10" s="19">
        <v>0</v>
      </c>
      <c r="J10" s="19">
        <v>0</v>
      </c>
      <c r="K10" s="19">
        <v>69500</v>
      </c>
      <c r="L10" s="55">
        <f>SUM(K10/C10)</f>
        <v>0.01836623487956771</v>
      </c>
    </row>
    <row r="11" spans="1:12" ht="15">
      <c r="A11" s="39" t="s">
        <v>18</v>
      </c>
      <c r="B11" s="41">
        <v>44165</v>
      </c>
      <c r="C11" s="44">
        <v>3184571</v>
      </c>
      <c r="D11" s="65">
        <f>#N/A</f>
        <v>80.02350647604536</v>
      </c>
      <c r="E11" s="43">
        <v>3053579</v>
      </c>
      <c r="F11" s="43">
        <v>58735</v>
      </c>
      <c r="G11" s="44">
        <f>SUM(E11:F11)</f>
        <v>3112314</v>
      </c>
      <c r="H11" s="57">
        <f>#N/A</f>
        <v>0.9779223881299164</v>
      </c>
      <c r="I11" s="44">
        <v>0</v>
      </c>
      <c r="J11" s="44">
        <v>0</v>
      </c>
      <c r="K11" s="44">
        <v>72257</v>
      </c>
      <c r="L11" s="57">
        <f>SUM(K11/C11)</f>
        <v>0.022689712366281048</v>
      </c>
    </row>
    <row r="12" spans="1:12" ht="15">
      <c r="A12" s="1" t="s">
        <v>6</v>
      </c>
      <c r="B12" s="4">
        <v>40242</v>
      </c>
      <c r="C12" s="19">
        <v>1520572</v>
      </c>
      <c r="D12" s="64">
        <f>#N/A</f>
        <v>51.07456281780975</v>
      </c>
      <c r="E12" s="3">
        <v>1431353</v>
      </c>
      <c r="F12" s="3">
        <v>0</v>
      </c>
      <c r="G12" s="19">
        <f>SUM(E12:F12)</f>
        <v>1431353</v>
      </c>
      <c r="H12" s="55">
        <f>#N/A</f>
        <v>0.9379681419436241</v>
      </c>
      <c r="I12" s="19">
        <v>0</v>
      </c>
      <c r="J12" s="19">
        <v>0</v>
      </c>
      <c r="K12" s="19">
        <v>89219</v>
      </c>
      <c r="L12" s="55">
        <f>SUM(K12/C12)</f>
        <v>0.05867463033647864</v>
      </c>
    </row>
    <row r="13" spans="1:12" ht="15">
      <c r="A13" s="39" t="s">
        <v>0</v>
      </c>
      <c r="B13" s="41">
        <v>38256</v>
      </c>
      <c r="C13" s="44">
        <v>920184</v>
      </c>
      <c r="D13" s="65">
        <f>#N/A</f>
        <v>29.121798925071136</v>
      </c>
      <c r="E13" s="43">
        <v>775826</v>
      </c>
      <c r="F13" s="43">
        <v>10535</v>
      </c>
      <c r="G13" s="44">
        <f>SUM(E13:F13)</f>
        <v>786361</v>
      </c>
      <c r="H13" s="57">
        <f>#N/A</f>
        <v>0.8716737820792927</v>
      </c>
      <c r="I13" s="44">
        <v>0</v>
      </c>
      <c r="J13" s="44">
        <v>0</v>
      </c>
      <c r="K13" s="44">
        <v>133823</v>
      </c>
      <c r="L13" s="57">
        <f>SUM(K13/C13)</f>
        <v>0.14543069646940177</v>
      </c>
    </row>
    <row r="14" spans="1:12" ht="15">
      <c r="A14" s="1" t="s">
        <v>16</v>
      </c>
      <c r="B14" s="4">
        <v>30200</v>
      </c>
      <c r="C14" s="19">
        <v>1460110</v>
      </c>
      <c r="D14" s="64">
        <f>#N/A</f>
        <v>48.16734979506148</v>
      </c>
      <c r="E14" s="3">
        <v>1162000</v>
      </c>
      <c r="F14" s="3">
        <v>0</v>
      </c>
      <c r="G14" s="19">
        <f>SUM(E14:F14)</f>
        <v>1162000</v>
      </c>
      <c r="H14" s="55">
        <f>#N/A</f>
        <v>0.8038996744275501</v>
      </c>
      <c r="I14" s="19">
        <v>0</v>
      </c>
      <c r="J14" s="19">
        <v>0</v>
      </c>
      <c r="K14" s="19">
        <v>298110</v>
      </c>
      <c r="L14" s="55">
        <f>SUM(K14/C14)</f>
        <v>0.20416954886960573</v>
      </c>
    </row>
    <row r="15" spans="1:12" ht="15">
      <c r="A15" s="39" t="s">
        <v>14</v>
      </c>
      <c r="B15" s="41">
        <v>29353</v>
      </c>
      <c r="C15" s="44">
        <v>1644517</v>
      </c>
      <c r="D15" s="65">
        <f>#N/A</f>
        <v>60.49339674284932</v>
      </c>
      <c r="E15" s="43">
        <v>1540714</v>
      </c>
      <c r="F15" s="43">
        <v>0</v>
      </c>
      <c r="G15" s="44">
        <f>SUM(E15:F15)</f>
        <v>1540714</v>
      </c>
      <c r="H15" s="57">
        <f>#N/A</f>
        <v>0.9425960394796451</v>
      </c>
      <c r="I15" s="44">
        <v>0</v>
      </c>
      <c r="J15" s="44">
        <v>0</v>
      </c>
      <c r="K15" s="44">
        <v>103803</v>
      </c>
      <c r="L15" s="57">
        <f>SUM(K15/C15)</f>
        <v>0.06312066096002657</v>
      </c>
    </row>
    <row r="16" spans="1:11" ht="15">
      <c r="A16" s="1"/>
      <c r="B16" s="4"/>
      <c r="C16" s="19"/>
      <c r="E16" s="3"/>
      <c r="F16" s="3"/>
      <c r="G16" s="19"/>
      <c r="I16" s="19"/>
      <c r="J16" s="19"/>
      <c r="K16" s="19"/>
    </row>
    <row r="17" spans="1:12" ht="12.75">
      <c r="A17" s="5" t="s">
        <v>73</v>
      </c>
      <c r="B17" s="10"/>
      <c r="C17" s="20"/>
      <c r="D17" s="63"/>
      <c r="E17" s="9"/>
      <c r="F17" s="9"/>
      <c r="G17" s="20"/>
      <c r="H17" s="58"/>
      <c r="I17" s="20"/>
      <c r="J17" s="20"/>
      <c r="K17" s="20"/>
      <c r="L17" s="58"/>
    </row>
    <row r="18" spans="1:12" ht="15">
      <c r="A18" s="1" t="s">
        <v>19</v>
      </c>
      <c r="B18" s="4">
        <v>23191</v>
      </c>
      <c r="C18" s="19">
        <v>3643359</v>
      </c>
      <c r="D18" s="64">
        <f>#N/A</f>
        <v>160.79883243243242</v>
      </c>
      <c r="E18" s="3">
        <v>3583294</v>
      </c>
      <c r="F18" s="3">
        <v>0</v>
      </c>
      <c r="G18" s="19">
        <f>SUM(E18:F18)</f>
        <v>3583294</v>
      </c>
      <c r="H18" s="55">
        <f>#N/A</f>
        <v>0.9843072680640682</v>
      </c>
      <c r="I18" s="19">
        <v>0</v>
      </c>
      <c r="J18" s="19">
        <v>0</v>
      </c>
      <c r="K18" s="19">
        <v>60065</v>
      </c>
      <c r="L18" s="55">
        <f>SUM(K18/C18)</f>
        <v>0.016486160161543237</v>
      </c>
    </row>
    <row r="19" spans="1:12" ht="15">
      <c r="A19" s="39" t="s">
        <v>20</v>
      </c>
      <c r="B19" s="41">
        <v>20773</v>
      </c>
      <c r="C19" s="44">
        <v>478491</v>
      </c>
      <c r="D19" s="65">
        <f>#N/A</f>
        <v>29.67154932283162</v>
      </c>
      <c r="E19" s="43">
        <v>451518</v>
      </c>
      <c r="F19" s="43">
        <v>0</v>
      </c>
      <c r="G19" s="44">
        <f>SUM(E19:F19)</f>
        <v>451518</v>
      </c>
      <c r="H19" s="57">
        <f>#N/A</f>
        <v>0.952513753983759</v>
      </c>
      <c r="I19" s="44">
        <v>0</v>
      </c>
      <c r="J19" s="44">
        <v>0</v>
      </c>
      <c r="K19" s="44">
        <v>26973</v>
      </c>
      <c r="L19" s="57">
        <f>SUM(K19/C19)</f>
        <v>0.05637096622507006</v>
      </c>
    </row>
    <row r="20" spans="1:12" ht="15">
      <c r="A20" s="1" t="s">
        <v>11</v>
      </c>
      <c r="B20" s="4">
        <v>19110</v>
      </c>
      <c r="C20" s="19">
        <v>1468663</v>
      </c>
      <c r="D20" s="64">
        <f>#N/A</f>
        <v>78.19848306804829</v>
      </c>
      <c r="E20" s="3">
        <v>1449289</v>
      </c>
      <c r="F20" s="3">
        <v>0</v>
      </c>
      <c r="G20" s="19">
        <f>SUM(E20:F20)</f>
        <v>1449289</v>
      </c>
      <c r="H20" s="55">
        <f>#N/A</f>
        <v>0.9881307239186029</v>
      </c>
      <c r="I20" s="19">
        <v>0</v>
      </c>
      <c r="J20" s="19">
        <v>0</v>
      </c>
      <c r="K20" s="19">
        <v>19374</v>
      </c>
      <c r="L20" s="55">
        <f>SUM(K20/C20)</f>
        <v>0.013191589901835887</v>
      </c>
    </row>
    <row r="21" spans="1:12" ht="15">
      <c r="A21" s="39" t="s">
        <v>3</v>
      </c>
      <c r="B21" s="41">
        <v>15618</v>
      </c>
      <c r="C21" s="44">
        <v>357272</v>
      </c>
      <c r="D21" s="65">
        <f>#N/A</f>
        <v>51.42669837393149</v>
      </c>
      <c r="E21" s="43">
        <v>244521</v>
      </c>
      <c r="F21" s="43">
        <v>0</v>
      </c>
      <c r="G21" s="44">
        <f>SUM(E21:F21)</f>
        <v>244521</v>
      </c>
      <c r="H21" s="57">
        <f>#N/A</f>
        <v>0.896269190199813</v>
      </c>
      <c r="I21" s="44">
        <v>0</v>
      </c>
      <c r="J21" s="44">
        <v>0</v>
      </c>
      <c r="K21" s="44">
        <v>112751</v>
      </c>
      <c r="L21" s="57">
        <f>SUM(K21/C21)</f>
        <v>0.3155886831321794</v>
      </c>
    </row>
    <row r="22" spans="1:12" ht="15">
      <c r="A22" s="1" t="s">
        <v>4</v>
      </c>
      <c r="B22" s="4">
        <v>14191</v>
      </c>
      <c r="C22" s="19">
        <v>8132766</v>
      </c>
      <c r="D22" s="64">
        <f>#N/A</f>
        <v>65.27514751334644</v>
      </c>
      <c r="E22" s="3">
        <v>8108209</v>
      </c>
      <c r="F22" s="3">
        <v>0</v>
      </c>
      <c r="G22" s="19">
        <f>SUM(E22:F22)</f>
        <v>8108209</v>
      </c>
      <c r="H22" s="55">
        <f>#N/A</f>
        <v>0.9864493891356213</v>
      </c>
      <c r="I22" s="19">
        <v>0</v>
      </c>
      <c r="J22" s="19">
        <v>0</v>
      </c>
      <c r="K22" s="19">
        <v>24557</v>
      </c>
      <c r="L22" s="55">
        <f>SUM(K22/C22)</f>
        <v>0.003019513902158257</v>
      </c>
    </row>
    <row r="23" spans="1:12" ht="15">
      <c r="A23" s="39" t="s">
        <v>7</v>
      </c>
      <c r="B23" s="41">
        <v>13390</v>
      </c>
      <c r="C23" s="44">
        <v>284417</v>
      </c>
      <c r="D23" s="65">
        <f>#N/A</f>
        <v>24.98796981244863</v>
      </c>
      <c r="E23" s="43">
        <v>275880</v>
      </c>
      <c r="F23" s="43">
        <v>0</v>
      </c>
      <c r="G23" s="44">
        <f>SUM(E23:F23)</f>
        <v>275880</v>
      </c>
      <c r="H23" s="57">
        <f>#N/A</f>
        <v>0.970979085803824</v>
      </c>
      <c r="I23" s="44">
        <v>337</v>
      </c>
      <c r="J23" s="44">
        <v>0</v>
      </c>
      <c r="K23" s="44">
        <v>8200</v>
      </c>
      <c r="L23" s="57">
        <f>SUM(K23/C23)</f>
        <v>0.02883090673201672</v>
      </c>
    </row>
    <row r="24" spans="1:12" ht="15">
      <c r="A24" s="1" t="s">
        <v>1</v>
      </c>
      <c r="B24" s="4">
        <v>12005</v>
      </c>
      <c r="C24" s="19">
        <v>344247</v>
      </c>
      <c r="D24" s="64">
        <f>#N/A</f>
        <v>30.94293794709699</v>
      </c>
      <c r="E24" s="3">
        <v>333953</v>
      </c>
      <c r="F24" s="3">
        <v>0</v>
      </c>
      <c r="G24" s="19">
        <f>SUM(E24:F24)</f>
        <v>333953</v>
      </c>
      <c r="H24" s="55">
        <f>#N/A</f>
        <v>0.9578436327272336</v>
      </c>
      <c r="I24" s="19">
        <v>0</v>
      </c>
      <c r="J24" s="19">
        <v>0</v>
      </c>
      <c r="K24" s="19">
        <v>10294</v>
      </c>
      <c r="L24" s="55">
        <f>SUM(K24/C24)</f>
        <v>0.029902947592862102</v>
      </c>
    </row>
    <row r="25" spans="1:12" ht="15">
      <c r="A25" s="39"/>
      <c r="B25" s="41"/>
      <c r="C25" s="44"/>
      <c r="D25" s="65"/>
      <c r="E25" s="43"/>
      <c r="F25" s="43"/>
      <c r="G25" s="44"/>
      <c r="H25" s="57"/>
      <c r="I25" s="44"/>
      <c r="J25" s="44"/>
      <c r="K25" s="44"/>
      <c r="L25" s="57"/>
    </row>
    <row r="26" spans="1:12" ht="15">
      <c r="A26" s="182" t="s">
        <v>74</v>
      </c>
      <c r="B26" s="10"/>
      <c r="C26" s="20"/>
      <c r="D26" s="63"/>
      <c r="E26" s="9"/>
      <c r="F26" s="9"/>
      <c r="G26" s="20"/>
      <c r="H26" s="58"/>
      <c r="I26" s="20"/>
      <c r="J26" s="20"/>
      <c r="K26" s="20"/>
      <c r="L26" s="58"/>
    </row>
    <row r="27" spans="1:12" ht="12.75">
      <c r="A27" s="190" t="s">
        <v>17</v>
      </c>
      <c r="B27" s="152">
        <v>9769</v>
      </c>
      <c r="C27" s="153">
        <v>1146816</v>
      </c>
      <c r="D27" s="154">
        <f>SUM(C27/B27)</f>
        <v>117.393387245368</v>
      </c>
      <c r="E27" s="191">
        <v>1127387</v>
      </c>
      <c r="F27" s="191">
        <v>0</v>
      </c>
      <c r="G27" s="153">
        <f>SUM(E27:F27)</f>
        <v>1127387</v>
      </c>
      <c r="H27" s="155">
        <f>#N/A</f>
        <v>0.987577106240332</v>
      </c>
      <c r="I27" s="153">
        <v>0</v>
      </c>
      <c r="J27" s="153">
        <v>0</v>
      </c>
      <c r="K27" s="153">
        <v>19429</v>
      </c>
      <c r="L27" s="155">
        <f>SUM(K27/C27)</f>
        <v>0.01694168898934092</v>
      </c>
    </row>
    <row r="28" spans="1:12" ht="15">
      <c r="A28" s="151" t="s">
        <v>15</v>
      </c>
      <c r="B28" s="152">
        <v>8680</v>
      </c>
      <c r="C28" s="153">
        <v>358421</v>
      </c>
      <c r="D28" s="154">
        <f>#N/A</f>
        <v>40.01339083068543</v>
      </c>
      <c r="E28" s="191">
        <v>351421</v>
      </c>
      <c r="F28" s="191">
        <v>7000</v>
      </c>
      <c r="G28" s="153">
        <f>SUM(E28:F28)</f>
        <v>358421</v>
      </c>
      <c r="H28" s="155">
        <f>#N/A</f>
        <v>1</v>
      </c>
      <c r="I28" s="153">
        <v>0</v>
      </c>
      <c r="J28" s="153">
        <v>0</v>
      </c>
      <c r="K28" s="153">
        <v>0</v>
      </c>
      <c r="L28" s="155">
        <f>SUM(K28/C28)</f>
        <v>0</v>
      </c>
    </row>
    <row r="29" spans="1:12" ht="15">
      <c r="A29" s="39" t="s">
        <v>9</v>
      </c>
      <c r="B29" s="41">
        <v>8486</v>
      </c>
      <c r="C29" s="44">
        <v>736580</v>
      </c>
      <c r="D29" s="65">
        <f>#N/A</f>
        <v>92.39918462434478</v>
      </c>
      <c r="E29" s="43">
        <v>715960</v>
      </c>
      <c r="F29" s="43">
        <v>10000</v>
      </c>
      <c r="G29" s="44">
        <f>SUM(E29:F29)</f>
        <v>725960</v>
      </c>
      <c r="H29" s="57">
        <f>#N/A</f>
        <v>0.9901342204887003</v>
      </c>
      <c r="I29" s="44">
        <v>0</v>
      </c>
      <c r="J29" s="44">
        <v>0</v>
      </c>
      <c r="K29" s="44">
        <v>10620</v>
      </c>
      <c r="L29" s="57">
        <f>SUM(K29/C29)</f>
        <v>0.014417985826386814</v>
      </c>
    </row>
    <row r="30" spans="1:12" ht="15">
      <c r="A30" s="1" t="s">
        <v>21</v>
      </c>
      <c r="B30" s="4">
        <v>8235</v>
      </c>
      <c r="C30" s="19">
        <v>205759</v>
      </c>
      <c r="D30" s="64">
        <f>#N/A</f>
        <v>25.067122958693563</v>
      </c>
      <c r="E30" s="3">
        <v>181916</v>
      </c>
      <c r="F30" s="3">
        <v>0</v>
      </c>
      <c r="G30" s="19">
        <f>SUM(E30:F30)</f>
        <v>181916</v>
      </c>
      <c r="H30" s="55">
        <f>#N/A</f>
        <v>0.8919328028971206</v>
      </c>
      <c r="I30" s="19">
        <v>0</v>
      </c>
      <c r="J30" s="19">
        <v>0</v>
      </c>
      <c r="K30" s="19">
        <v>23843</v>
      </c>
      <c r="L30" s="55">
        <f>SUM(K30/C30)</f>
        <v>0.11587828478948672</v>
      </c>
    </row>
    <row r="31" spans="1:12" ht="15">
      <c r="A31" s="39" t="s">
        <v>5</v>
      </c>
      <c r="B31" s="41">
        <v>7464</v>
      </c>
      <c r="C31" s="44">
        <v>497715</v>
      </c>
      <c r="D31" s="65">
        <f>#N/A</f>
        <v>76.04594304137561</v>
      </c>
      <c r="E31" s="43">
        <v>493006</v>
      </c>
      <c r="F31" s="43">
        <v>0</v>
      </c>
      <c r="G31" s="44">
        <f>SUM(E31:F31)</f>
        <v>493006</v>
      </c>
      <c r="H31" s="57">
        <f>#N/A</f>
        <v>0.9934479920012154</v>
      </c>
      <c r="I31" s="44">
        <v>0</v>
      </c>
      <c r="J31" s="44">
        <v>0</v>
      </c>
      <c r="K31" s="44">
        <v>4709</v>
      </c>
      <c r="L31" s="57">
        <f>SUM(K31/C31)</f>
        <v>0.00946123785700652</v>
      </c>
    </row>
    <row r="32" spans="1:12" ht="15">
      <c r="A32" s="1" t="s">
        <v>22</v>
      </c>
      <c r="B32" s="4">
        <v>7236</v>
      </c>
      <c r="C32" s="19">
        <v>194270</v>
      </c>
      <c r="D32" s="64">
        <f>#N/A</f>
        <v>41.27661045064971</v>
      </c>
      <c r="E32" s="3">
        <v>186225</v>
      </c>
      <c r="F32" s="3">
        <v>0</v>
      </c>
      <c r="G32" s="19">
        <f>SUM(E32:F32)</f>
        <v>186225</v>
      </c>
      <c r="H32" s="55">
        <f>#N/A</f>
        <v>0.9742393543093488</v>
      </c>
      <c r="I32" s="19">
        <v>0</v>
      </c>
      <c r="J32" s="19">
        <v>0</v>
      </c>
      <c r="K32" s="19">
        <v>8045</v>
      </c>
      <c r="L32" s="55">
        <f>SUM(K32/C32)</f>
        <v>0.041411437689813146</v>
      </c>
    </row>
    <row r="33" spans="1:12" ht="15">
      <c r="A33" s="39" t="s">
        <v>8</v>
      </c>
      <c r="B33" s="41">
        <v>4679</v>
      </c>
      <c r="C33" s="44">
        <v>193755</v>
      </c>
      <c r="D33" s="65">
        <f>#N/A</f>
        <v>51.49673064754271</v>
      </c>
      <c r="E33" s="43">
        <v>192000</v>
      </c>
      <c r="F33" s="43"/>
      <c r="G33" s="44">
        <f>SUM(E33:F33)</f>
        <v>192000</v>
      </c>
      <c r="H33" s="57">
        <f>#N/A</f>
        <v>0.9121427342655624</v>
      </c>
      <c r="I33" s="44">
        <v>0</v>
      </c>
      <c r="J33" s="44">
        <v>0</v>
      </c>
      <c r="K33" s="44">
        <v>1755</v>
      </c>
      <c r="L33" s="57">
        <f>SUM(K33/C33)</f>
        <v>0.00905783076565766</v>
      </c>
    </row>
    <row r="34" spans="1:12" ht="15">
      <c r="A34" s="1" t="s">
        <v>13</v>
      </c>
      <c r="B34" s="4">
        <v>2480</v>
      </c>
      <c r="C34" s="19">
        <v>290303</v>
      </c>
      <c r="D34" s="64">
        <f>#N/A</f>
        <v>112.82808811959087</v>
      </c>
      <c r="E34" s="3">
        <v>195021</v>
      </c>
      <c r="F34" s="3">
        <v>8149</v>
      </c>
      <c r="G34" s="19">
        <f>SUM(E34:F34)</f>
        <v>203170</v>
      </c>
      <c r="H34" s="55">
        <f>#N/A</f>
        <v>0.7216265877291159</v>
      </c>
      <c r="I34" s="19">
        <v>0</v>
      </c>
      <c r="J34" s="19">
        <v>0</v>
      </c>
      <c r="K34" s="19">
        <v>87133</v>
      </c>
      <c r="L34" s="55">
        <f>SUM(K34/C34)</f>
        <v>0.3001450208919646</v>
      </c>
    </row>
    <row r="35" spans="2:11" ht="12.75">
      <c r="B35" s="4"/>
      <c r="C35" s="19"/>
      <c r="G35" s="19"/>
      <c r="I35" s="19"/>
      <c r="J35" s="19"/>
      <c r="K35" s="19"/>
    </row>
    <row r="36" spans="1:12" ht="15">
      <c r="A36" s="6" t="s">
        <v>76</v>
      </c>
      <c r="B36" s="15">
        <v>585501</v>
      </c>
      <c r="C36" s="21">
        <v>38405312</v>
      </c>
      <c r="D36" s="66">
        <v>63</v>
      </c>
      <c r="E36" s="21">
        <v>36202438</v>
      </c>
      <c r="F36" s="21">
        <v>148899</v>
      </c>
      <c r="G36" s="21">
        <f>SUM(E36:F36)</f>
        <v>36351337</v>
      </c>
      <c r="H36" s="59">
        <f>SUM(G36/C36)</f>
        <v>0.9465184659872051</v>
      </c>
      <c r="I36" s="21">
        <v>337</v>
      </c>
      <c r="J36" s="21">
        <v>0</v>
      </c>
      <c r="K36" s="21">
        <v>1996978</v>
      </c>
      <c r="L36" s="59">
        <f>SUM(K36/C36)</f>
        <v>0.05199744243712953</v>
      </c>
    </row>
  </sheetData>
  <sheetProtection/>
  <mergeCells count="2">
    <mergeCell ref="A1:L1"/>
    <mergeCell ref="E2:G2"/>
  </mergeCells>
  <printOptions/>
  <pageMargins left="0.25" right="0.25" top="0.75" bottom="0.75" header="0.3" footer="0.3"/>
  <pageSetup fitToWidth="0" fitToHeight="1" horizontalDpi="600" verticalDpi="600" orientation="landscape" paperSize="5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5.7109375" style="0" customWidth="1"/>
    <col min="2" max="2" width="10.421875" style="0" customWidth="1"/>
    <col min="3" max="3" width="11.140625" style="0" bestFit="1" customWidth="1"/>
    <col min="4" max="4" width="10.140625" style="0" bestFit="1" customWidth="1"/>
    <col min="5" max="6" width="8.421875" style="0" bestFit="1" customWidth="1"/>
    <col min="7" max="7" width="11.140625" style="0" bestFit="1" customWidth="1"/>
    <col min="8" max="8" width="12.57421875" style="0" customWidth="1"/>
  </cols>
  <sheetData>
    <row r="1" spans="1:8" s="26" customFormat="1" ht="12.75">
      <c r="A1" s="260" t="s">
        <v>521</v>
      </c>
      <c r="B1" s="263"/>
      <c r="C1" s="263"/>
      <c r="D1" s="263"/>
      <c r="E1" s="263"/>
      <c r="F1" s="263"/>
      <c r="G1" s="263"/>
      <c r="H1" s="271"/>
    </row>
    <row r="2" spans="1:8" s="26" customFormat="1" ht="41.25" customHeight="1">
      <c r="A2" s="82"/>
      <c r="B2" s="34" t="s">
        <v>141</v>
      </c>
      <c r="C2" s="61" t="s">
        <v>183</v>
      </c>
      <c r="D2" s="61" t="s">
        <v>184</v>
      </c>
      <c r="E2" s="61" t="s">
        <v>185</v>
      </c>
      <c r="F2" s="61" t="s">
        <v>186</v>
      </c>
      <c r="G2" s="61" t="s">
        <v>187</v>
      </c>
      <c r="H2" s="61" t="s">
        <v>188</v>
      </c>
    </row>
    <row r="3" spans="3:8" ht="12.75">
      <c r="C3" s="19"/>
      <c r="D3" s="19"/>
      <c r="E3" s="19"/>
      <c r="F3" s="19"/>
      <c r="G3" s="19"/>
      <c r="H3" s="19"/>
    </row>
    <row r="4" spans="1:8" ht="12.75">
      <c r="A4" s="5" t="s">
        <v>75</v>
      </c>
      <c r="B4" s="14"/>
      <c r="C4" s="20"/>
      <c r="D4" s="20"/>
      <c r="E4" s="20"/>
      <c r="F4" s="20"/>
      <c r="G4" s="20"/>
      <c r="H4" s="20"/>
    </row>
    <row r="5" spans="1:8" ht="15">
      <c r="A5" s="1" t="s">
        <v>10</v>
      </c>
      <c r="B5" s="4">
        <v>98136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5">
      <c r="A6" s="39" t="s">
        <v>12</v>
      </c>
      <c r="B6" s="41">
        <v>81039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</row>
    <row r="7" spans="1:8" ht="15">
      <c r="A7" s="1"/>
      <c r="B7" s="4"/>
      <c r="C7" s="19"/>
      <c r="D7" s="19"/>
      <c r="E7" s="19"/>
      <c r="F7" s="19"/>
      <c r="G7" s="19"/>
      <c r="H7" s="19"/>
    </row>
    <row r="8" spans="1:8" ht="12.75">
      <c r="A8" s="5" t="s">
        <v>72</v>
      </c>
      <c r="B8" s="10"/>
      <c r="C8" s="20"/>
      <c r="D8" s="20"/>
      <c r="E8" s="20"/>
      <c r="F8" s="20"/>
      <c r="G8" s="20"/>
      <c r="H8" s="20"/>
    </row>
    <row r="9" spans="1:8" ht="15">
      <c r="A9" s="1" t="s">
        <v>2</v>
      </c>
      <c r="B9" s="4">
        <v>48803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5">
      <c r="A10" s="39" t="s">
        <v>18</v>
      </c>
      <c r="B10" s="41">
        <v>44165</v>
      </c>
      <c r="C10" s="44">
        <v>35000</v>
      </c>
      <c r="D10" s="44">
        <v>0</v>
      </c>
      <c r="E10" s="44">
        <v>0</v>
      </c>
      <c r="F10" s="44">
        <v>0</v>
      </c>
      <c r="G10" s="44">
        <f>SUM(C10:F10)</f>
        <v>35000</v>
      </c>
      <c r="H10" s="44">
        <v>7950</v>
      </c>
    </row>
    <row r="11" spans="1:8" ht="15">
      <c r="A11" s="1" t="s">
        <v>6</v>
      </c>
      <c r="B11" s="4">
        <v>40242</v>
      </c>
      <c r="C11" s="19">
        <v>6732</v>
      </c>
      <c r="D11" s="19">
        <v>0</v>
      </c>
      <c r="E11" s="19">
        <v>0</v>
      </c>
      <c r="F11" s="19">
        <v>3835</v>
      </c>
      <c r="G11" s="19">
        <f>SUM(C11:F11)</f>
        <v>10567</v>
      </c>
      <c r="H11" s="19">
        <v>10567</v>
      </c>
    </row>
    <row r="12" spans="1:8" ht="15">
      <c r="A12" s="39" t="s">
        <v>0</v>
      </c>
      <c r="B12" s="41">
        <v>38256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1:8" ht="15">
      <c r="A13" s="1" t="s">
        <v>16</v>
      </c>
      <c r="B13" s="4">
        <v>30200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5">
      <c r="A14" s="39" t="s">
        <v>14</v>
      </c>
      <c r="B14" s="41">
        <v>29353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</row>
    <row r="15" spans="1:8" ht="15">
      <c r="A15" s="1"/>
      <c r="B15" s="4"/>
      <c r="C15" s="19"/>
      <c r="D15" s="19"/>
      <c r="E15" s="19"/>
      <c r="F15" s="19"/>
      <c r="G15" s="19"/>
      <c r="H15" s="19"/>
    </row>
    <row r="16" spans="1:8" ht="12.75">
      <c r="A16" s="5" t="s">
        <v>73</v>
      </c>
      <c r="B16" s="10"/>
      <c r="C16" s="20"/>
      <c r="D16" s="20"/>
      <c r="E16" s="20"/>
      <c r="F16" s="20"/>
      <c r="G16" s="20"/>
      <c r="H16" s="20"/>
    </row>
    <row r="17" spans="1:8" ht="15">
      <c r="A17" s="1" t="s">
        <v>19</v>
      </c>
      <c r="B17" s="4">
        <v>23191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28269</v>
      </c>
    </row>
    <row r="18" spans="1:8" ht="15">
      <c r="A18" s="39" t="s">
        <v>20</v>
      </c>
      <c r="B18" s="41">
        <v>20773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ht="15">
      <c r="A19" s="1" t="s">
        <v>11</v>
      </c>
      <c r="B19" s="4">
        <v>19110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5">
      <c r="A20" s="39" t="s">
        <v>3</v>
      </c>
      <c r="B20" s="41">
        <v>15618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ht="15">
      <c r="A21" s="1" t="s">
        <v>4</v>
      </c>
      <c r="B21" s="4">
        <v>14191</v>
      </c>
      <c r="C21" s="19">
        <v>0</v>
      </c>
      <c r="D21" s="19">
        <v>0</v>
      </c>
      <c r="E21" s="19">
        <v>0</v>
      </c>
      <c r="F21" s="19">
        <v>0</v>
      </c>
      <c r="G21" s="19">
        <f>SUM(C21:F21)</f>
        <v>0</v>
      </c>
      <c r="H21" s="19">
        <v>189670</v>
      </c>
    </row>
    <row r="22" spans="1:8" ht="15">
      <c r="A22" s="39" t="s">
        <v>7</v>
      </c>
      <c r="B22" s="41">
        <v>13390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ht="15">
      <c r="A23" s="1" t="s">
        <v>1</v>
      </c>
      <c r="B23" s="4">
        <v>12005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>
      <c r="A24" s="39"/>
      <c r="B24" s="41"/>
      <c r="C24" s="44"/>
      <c r="D24" s="44"/>
      <c r="E24" s="44"/>
      <c r="F24" s="44"/>
      <c r="G24" s="44"/>
      <c r="H24" s="44"/>
    </row>
    <row r="25" spans="1:8" ht="15">
      <c r="A25" s="182" t="s">
        <v>74</v>
      </c>
      <c r="B25" s="10"/>
      <c r="C25" s="20"/>
      <c r="D25" s="20"/>
      <c r="E25" s="20"/>
      <c r="F25" s="20"/>
      <c r="G25" s="20"/>
      <c r="H25" s="20"/>
    </row>
    <row r="26" spans="1:8" ht="12.75">
      <c r="A26" s="190" t="s">
        <v>17</v>
      </c>
      <c r="B26" s="192">
        <v>9769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</row>
    <row r="27" spans="1:8" ht="15">
      <c r="A27" s="1" t="s">
        <v>15</v>
      </c>
      <c r="B27" s="4">
        <v>8680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6019</v>
      </c>
    </row>
    <row r="28" spans="1:8" ht="15">
      <c r="A28" s="39" t="s">
        <v>9</v>
      </c>
      <c r="B28" s="41">
        <v>8486</v>
      </c>
      <c r="C28" s="44">
        <v>0</v>
      </c>
      <c r="D28" s="44">
        <v>3763046</v>
      </c>
      <c r="E28" s="44">
        <v>0</v>
      </c>
      <c r="F28" s="44">
        <v>0</v>
      </c>
      <c r="G28" s="44">
        <f>SUM(C28:F28)</f>
        <v>3763046</v>
      </c>
      <c r="H28" s="44"/>
    </row>
    <row r="29" spans="1:8" ht="15">
      <c r="A29" s="1" t="s">
        <v>21</v>
      </c>
      <c r="B29" s="4">
        <v>8235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>
      <c r="A30" s="39" t="s">
        <v>5</v>
      </c>
      <c r="B30" s="41">
        <v>7464</v>
      </c>
      <c r="C30" s="44">
        <v>28407</v>
      </c>
      <c r="D30" s="44">
        <v>0</v>
      </c>
      <c r="E30" s="44">
        <v>0</v>
      </c>
      <c r="F30" s="44">
        <v>0</v>
      </c>
      <c r="G30" s="44">
        <f>SUM(C30:F30)</f>
        <v>28407</v>
      </c>
      <c r="H30" s="44">
        <v>8471</v>
      </c>
    </row>
    <row r="31" spans="1:8" ht="15">
      <c r="A31" s="1" t="s">
        <v>22</v>
      </c>
      <c r="B31" s="4">
        <v>7236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5">
      <c r="A32" s="39" t="s">
        <v>8</v>
      </c>
      <c r="B32" s="41">
        <v>4679</v>
      </c>
      <c r="C32" s="44"/>
      <c r="D32" s="44"/>
      <c r="E32" s="44">
        <v>0</v>
      </c>
      <c r="F32" s="44">
        <v>0</v>
      </c>
      <c r="G32" s="44">
        <v>0</v>
      </c>
      <c r="H32" s="44"/>
    </row>
    <row r="33" spans="1:8" ht="15">
      <c r="A33" s="1" t="s">
        <v>13</v>
      </c>
      <c r="B33" s="4">
        <v>2480</v>
      </c>
      <c r="C33" s="19">
        <v>15000</v>
      </c>
      <c r="D33" s="19">
        <v>0</v>
      </c>
      <c r="E33" s="19">
        <v>0</v>
      </c>
      <c r="F33" s="19">
        <v>0</v>
      </c>
      <c r="G33" s="19">
        <f>SUM(C33:F33)</f>
        <v>15000</v>
      </c>
      <c r="H33" s="19">
        <v>15000</v>
      </c>
    </row>
    <row r="34" spans="2:8" ht="12.75">
      <c r="B34" s="4"/>
      <c r="C34" s="19"/>
      <c r="D34" s="19"/>
      <c r="E34" s="19"/>
      <c r="F34" s="19"/>
      <c r="G34" s="19"/>
      <c r="H34" s="19"/>
    </row>
    <row r="35" spans="1:8" ht="15">
      <c r="A35" s="6" t="s">
        <v>76</v>
      </c>
      <c r="B35" s="15">
        <v>585501</v>
      </c>
      <c r="C35" s="21">
        <f>SUM(C5:C33)</f>
        <v>85139</v>
      </c>
      <c r="D35" s="21">
        <f>SUM(D5:D33)</f>
        <v>3763046</v>
      </c>
      <c r="E35" s="21">
        <v>0</v>
      </c>
      <c r="F35" s="21">
        <f>SUM(F5:F33)</f>
        <v>3835</v>
      </c>
      <c r="G35" s="21">
        <f>SUM(G5:G33)</f>
        <v>3852020</v>
      </c>
      <c r="H35" s="21">
        <f>SUM(H5:H33)</f>
        <v>265946</v>
      </c>
    </row>
  </sheetData>
  <sheetProtection/>
  <mergeCells count="1">
    <mergeCell ref="A1:H1"/>
  </mergeCells>
  <printOptions/>
  <pageMargins left="0.25" right="0.25" top="0.75" bottom="0.75" header="0.3" footer="0.3"/>
  <pageSetup fitToWidth="0" fitToHeight="1" horizontalDpi="600" verticalDpi="600" orientation="landscape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37.140625" style="0" customWidth="1"/>
    <col min="2" max="2" width="10.7109375" style="0" customWidth="1"/>
    <col min="3" max="3" width="11.57421875" style="0" customWidth="1"/>
    <col min="4" max="4" width="14.00390625" style="55" customWidth="1"/>
    <col min="5" max="5" width="11.28125" style="0" customWidth="1"/>
    <col min="7" max="7" width="9.140625" style="87" customWidth="1"/>
    <col min="8" max="8" width="11.00390625" style="0" customWidth="1"/>
    <col min="9" max="9" width="10.57421875" style="16" customWidth="1"/>
    <col min="10" max="10" width="10.57421875" style="0" customWidth="1"/>
  </cols>
  <sheetData>
    <row r="1" spans="1:10" s="26" customFormat="1" ht="12.75">
      <c r="A1" s="272" t="s">
        <v>522</v>
      </c>
      <c r="B1" s="273"/>
      <c r="C1" s="273"/>
      <c r="D1" s="273"/>
      <c r="E1" s="273"/>
      <c r="F1" s="273"/>
      <c r="G1" s="273"/>
      <c r="H1" s="273"/>
      <c r="I1" s="273"/>
      <c r="J1" s="274"/>
    </row>
    <row r="2" spans="1:10" s="26" customFormat="1" ht="38.25">
      <c r="A2" s="68"/>
      <c r="B2" s="34" t="s">
        <v>141</v>
      </c>
      <c r="C2" s="83" t="s">
        <v>189</v>
      </c>
      <c r="D2" s="84" t="s">
        <v>196</v>
      </c>
      <c r="E2" s="83" t="s">
        <v>190</v>
      </c>
      <c r="F2" s="83" t="s">
        <v>191</v>
      </c>
      <c r="G2" s="85" t="s">
        <v>192</v>
      </c>
      <c r="H2" s="83" t="s">
        <v>193</v>
      </c>
      <c r="I2" s="86" t="s">
        <v>194</v>
      </c>
      <c r="J2" s="86" t="s">
        <v>195</v>
      </c>
    </row>
    <row r="3" spans="3:10" ht="12.75">
      <c r="C3" s="4"/>
      <c r="E3" s="4"/>
      <c r="F3" s="4"/>
      <c r="H3" s="4"/>
      <c r="J3" s="4"/>
    </row>
    <row r="4" spans="1:10" ht="12.75">
      <c r="A4" s="5" t="s">
        <v>75</v>
      </c>
      <c r="B4" s="14"/>
      <c r="C4" s="10"/>
      <c r="D4" s="58"/>
      <c r="E4" s="10"/>
      <c r="F4" s="10"/>
      <c r="G4" s="88"/>
      <c r="H4" s="10"/>
      <c r="J4" s="10"/>
    </row>
    <row r="5" spans="1:10" ht="15">
      <c r="A5" s="1" t="s">
        <v>10</v>
      </c>
      <c r="B5" s="4">
        <v>98136</v>
      </c>
      <c r="C5" s="4">
        <v>77668</v>
      </c>
      <c r="D5" s="55">
        <f>SUM(C5/B5)</f>
        <v>0.7914322980353795</v>
      </c>
      <c r="E5" s="4">
        <v>6854</v>
      </c>
      <c r="F5" s="4">
        <v>409265</v>
      </c>
      <c r="G5" s="87">
        <f>SUM(F5/B5)</f>
        <v>4.170385994945789</v>
      </c>
      <c r="H5" s="4">
        <v>13339</v>
      </c>
      <c r="I5" s="54">
        <f>SUM(H5/B5)</f>
        <v>0.13592361620608134</v>
      </c>
      <c r="J5" s="4">
        <v>2199</v>
      </c>
    </row>
    <row r="6" spans="1:10" ht="15">
      <c r="A6" s="39" t="s">
        <v>12</v>
      </c>
      <c r="B6" s="41">
        <v>81039</v>
      </c>
      <c r="C6" s="41">
        <v>37986</v>
      </c>
      <c r="D6" s="57">
        <f>SUM(C6/B6)</f>
        <v>0.46873727464554105</v>
      </c>
      <c r="E6" s="41">
        <v>3044</v>
      </c>
      <c r="F6" s="41">
        <v>368345</v>
      </c>
      <c r="G6" s="89">
        <f>SUM(F6/B6)</f>
        <v>4.545280667333013</v>
      </c>
      <c r="H6" s="41">
        <v>33000</v>
      </c>
      <c r="I6" s="42">
        <f>SUM(H6/B6)</f>
        <v>0.4072113426868545</v>
      </c>
      <c r="J6" s="41">
        <v>69</v>
      </c>
    </row>
    <row r="7" spans="1:10" ht="15">
      <c r="A7" s="1"/>
      <c r="B7" s="4"/>
      <c r="C7" s="4"/>
      <c r="E7" s="4"/>
      <c r="F7" s="4"/>
      <c r="H7" s="4"/>
      <c r="J7" s="4"/>
    </row>
    <row r="8" spans="1:10" ht="12.75">
      <c r="A8" s="5" t="s">
        <v>72</v>
      </c>
      <c r="B8" s="10"/>
      <c r="C8" s="10"/>
      <c r="D8" s="58"/>
      <c r="E8" s="10"/>
      <c r="F8" s="10"/>
      <c r="G8" s="88"/>
      <c r="H8" s="10"/>
      <c r="I8" s="17"/>
      <c r="J8" s="10"/>
    </row>
    <row r="9" spans="1:10" ht="15">
      <c r="A9" s="1" t="s">
        <v>2</v>
      </c>
      <c r="B9" s="4">
        <v>48803</v>
      </c>
      <c r="C9" s="4">
        <v>22943</v>
      </c>
      <c r="D9" s="55">
        <f>SUM(C9/B9)</f>
        <v>0.47011454213880294</v>
      </c>
      <c r="E9" s="4">
        <v>5663</v>
      </c>
      <c r="F9" s="4">
        <v>250037</v>
      </c>
      <c r="G9" s="87">
        <f>SUM(F9/B9)</f>
        <v>5.123394053644243</v>
      </c>
      <c r="H9" s="4">
        <v>149034</v>
      </c>
      <c r="I9" s="16">
        <f>SUM(H9/B9)</f>
        <v>3.0537876769870707</v>
      </c>
      <c r="J9" s="4">
        <v>1812</v>
      </c>
    </row>
    <row r="10" spans="1:10" ht="15">
      <c r="A10" s="39" t="s">
        <v>18</v>
      </c>
      <c r="B10" s="41">
        <v>44165</v>
      </c>
      <c r="C10" s="41">
        <v>22494</v>
      </c>
      <c r="D10" s="57">
        <f>SUM(C10/B10)</f>
        <v>0.5093173327295369</v>
      </c>
      <c r="E10" s="41">
        <v>14612</v>
      </c>
      <c r="F10" s="41">
        <v>324123</v>
      </c>
      <c r="G10" s="89">
        <f>SUM(F10/B10)</f>
        <v>7.3389109022982</v>
      </c>
      <c r="H10" s="41"/>
      <c r="I10" s="42">
        <f>SUM(H10/B10)</f>
        <v>0</v>
      </c>
      <c r="J10" s="41">
        <v>1522</v>
      </c>
    </row>
    <row r="11" spans="1:10" ht="15">
      <c r="A11" s="1" t="s">
        <v>6</v>
      </c>
      <c r="B11" s="4">
        <v>40242</v>
      </c>
      <c r="C11" s="4">
        <v>17730</v>
      </c>
      <c r="D11" s="55">
        <f>SUM(C11/B11)</f>
        <v>0.4405844639928433</v>
      </c>
      <c r="E11" s="4">
        <v>8020</v>
      </c>
      <c r="F11" s="4">
        <v>278279</v>
      </c>
      <c r="G11" s="87">
        <f>SUM(F11/B11)</f>
        <v>6.915138412603747</v>
      </c>
      <c r="H11" s="4">
        <v>34820</v>
      </c>
      <c r="I11" s="16">
        <f>SUM(H11/B11)</f>
        <v>0.8652651458675016</v>
      </c>
      <c r="J11" s="4">
        <v>2060</v>
      </c>
    </row>
    <row r="12" spans="1:10" ht="15">
      <c r="A12" s="39" t="s">
        <v>0</v>
      </c>
      <c r="B12" s="41">
        <v>38256</v>
      </c>
      <c r="C12" s="41">
        <v>27700</v>
      </c>
      <c r="D12" s="57">
        <f>SUM(C12/B12)</f>
        <v>0.7240694270179842</v>
      </c>
      <c r="E12" s="41">
        <v>4224</v>
      </c>
      <c r="F12" s="41">
        <v>100176</v>
      </c>
      <c r="G12" s="89">
        <f>SUM(F12/B12)</f>
        <v>2.618569636135508</v>
      </c>
      <c r="H12" s="41">
        <v>6084</v>
      </c>
      <c r="I12" s="42">
        <f>SUM(H12/B12)</f>
        <v>0.15903387703889585</v>
      </c>
      <c r="J12" s="41">
        <v>87</v>
      </c>
    </row>
    <row r="13" spans="1:10" ht="15">
      <c r="A13" s="1" t="s">
        <v>16</v>
      </c>
      <c r="B13" s="4">
        <v>30200</v>
      </c>
      <c r="C13" s="4">
        <v>12077</v>
      </c>
      <c r="D13" s="55">
        <f>SUM(C13/B13)</f>
        <v>0.3999006622516556</v>
      </c>
      <c r="E13" s="4">
        <v>7658</v>
      </c>
      <c r="F13" s="4">
        <v>169449</v>
      </c>
      <c r="G13" s="87">
        <f>SUM(F13/B13)</f>
        <v>5.6108940397351</v>
      </c>
      <c r="H13" s="4">
        <v>29075</v>
      </c>
      <c r="I13" s="16">
        <f>SUM(H13/B13)</f>
        <v>0.9627483443708609</v>
      </c>
      <c r="J13" s="4">
        <v>940</v>
      </c>
    </row>
    <row r="14" spans="1:10" ht="15">
      <c r="A14" s="39" t="s">
        <v>14</v>
      </c>
      <c r="B14" s="41">
        <v>29353</v>
      </c>
      <c r="C14" s="41">
        <v>16503</v>
      </c>
      <c r="D14" s="57">
        <f>SUM(C14/B14)</f>
        <v>0.5622253262017511</v>
      </c>
      <c r="E14" s="41">
        <v>8162</v>
      </c>
      <c r="F14" s="41">
        <v>240272</v>
      </c>
      <c r="G14" s="89">
        <f>SUM(F14/B14)</f>
        <v>8.185602834463257</v>
      </c>
      <c r="H14" s="41">
        <v>2586</v>
      </c>
      <c r="I14" s="42">
        <f>SUM(H14/B14)</f>
        <v>0.0881000238476476</v>
      </c>
      <c r="J14" s="41">
        <v>1529</v>
      </c>
    </row>
    <row r="15" spans="1:10" ht="15">
      <c r="A15" s="1"/>
      <c r="B15" s="4"/>
      <c r="C15" s="4"/>
      <c r="E15" s="4"/>
      <c r="F15" s="4"/>
      <c r="H15" s="4"/>
      <c r="J15" s="4"/>
    </row>
    <row r="16" spans="1:10" ht="12.75">
      <c r="A16" s="5" t="s">
        <v>73</v>
      </c>
      <c r="B16" s="10"/>
      <c r="C16" s="10"/>
      <c r="D16" s="58"/>
      <c r="E16" s="10"/>
      <c r="F16" s="10"/>
      <c r="G16" s="88"/>
      <c r="H16" s="10"/>
      <c r="I16" s="17"/>
      <c r="J16" s="10"/>
    </row>
    <row r="17" spans="1:10" ht="15">
      <c r="A17" s="1" t="s">
        <v>19</v>
      </c>
      <c r="B17" s="4">
        <v>23191</v>
      </c>
      <c r="C17" s="4">
        <v>12093</v>
      </c>
      <c r="D17" s="55">
        <f>#N/A</f>
        <v>0.5229405405405405</v>
      </c>
      <c r="E17" s="4">
        <v>4481</v>
      </c>
      <c r="F17" s="4">
        <v>265533</v>
      </c>
      <c r="G17" s="87">
        <f>SUM(F17/B17)</f>
        <v>11.449829675305075</v>
      </c>
      <c r="H17" s="4">
        <v>17042</v>
      </c>
      <c r="I17" s="16">
        <f>SUM(H17/B17)</f>
        <v>0.7348540382044759</v>
      </c>
      <c r="J17" s="4">
        <v>235</v>
      </c>
    </row>
    <row r="18" spans="1:10" ht="15">
      <c r="A18" s="39" t="s">
        <v>20</v>
      </c>
      <c r="B18" s="41">
        <v>20773</v>
      </c>
      <c r="C18" s="41">
        <v>15920</v>
      </c>
      <c r="D18" s="57">
        <f>#N/A</f>
        <v>0.7645759293055422</v>
      </c>
      <c r="E18" s="41">
        <v>5422</v>
      </c>
      <c r="F18" s="41">
        <v>98909</v>
      </c>
      <c r="G18" s="89">
        <f>SUM(F18/B18)</f>
        <v>4.761421075434458</v>
      </c>
      <c r="H18" s="41">
        <v>41631</v>
      </c>
      <c r="I18" s="42">
        <f>SUM(H18/B18)</f>
        <v>2.004091849997593</v>
      </c>
      <c r="J18" s="41">
        <v>364</v>
      </c>
    </row>
    <row r="19" spans="1:10" ht="15">
      <c r="A19" s="1" t="s">
        <v>11</v>
      </c>
      <c r="B19" s="4">
        <v>19110</v>
      </c>
      <c r="C19" s="4">
        <v>11198</v>
      </c>
      <c r="D19" s="55">
        <f>#N/A</f>
        <v>0.5981198589894242</v>
      </c>
      <c r="E19" s="4">
        <v>13884</v>
      </c>
      <c r="F19" s="4">
        <v>159452</v>
      </c>
      <c r="G19" s="87">
        <f>SUM(F19/B19)</f>
        <v>8.343903715332287</v>
      </c>
      <c r="H19" s="4">
        <v>11447</v>
      </c>
      <c r="I19" s="16">
        <f>SUM(H19/B19)</f>
        <v>0.5990057561486133</v>
      </c>
      <c r="J19" s="4">
        <v>273</v>
      </c>
    </row>
    <row r="20" spans="1:10" ht="15">
      <c r="A20" s="39" t="s">
        <v>3</v>
      </c>
      <c r="B20" s="41">
        <v>15618</v>
      </c>
      <c r="C20" s="41">
        <v>8276</v>
      </c>
      <c r="D20" s="57">
        <f>#N/A</f>
        <v>0.5319107911819526</v>
      </c>
      <c r="E20" s="41">
        <v>7302</v>
      </c>
      <c r="F20" s="41">
        <v>45577</v>
      </c>
      <c r="G20" s="89">
        <f>SUM(F20/B20)</f>
        <v>2.9182353694455117</v>
      </c>
      <c r="H20" s="41">
        <v>10434</v>
      </c>
      <c r="I20" s="42">
        <f>SUM(H20/B20)</f>
        <v>0.6680752977333846</v>
      </c>
      <c r="J20" s="41">
        <v>1162</v>
      </c>
    </row>
    <row r="21" spans="1:10" ht="15">
      <c r="A21" s="1" t="s">
        <v>4</v>
      </c>
      <c r="B21" s="4">
        <v>14191</v>
      </c>
      <c r="C21" s="4">
        <v>6415</v>
      </c>
      <c r="D21" s="55">
        <f>#N/A</f>
        <v>0.45061815116605786</v>
      </c>
      <c r="E21" s="4">
        <v>5216</v>
      </c>
      <c r="F21" s="4">
        <v>87145</v>
      </c>
      <c r="G21" s="87">
        <f>SUM(F21/B21)</f>
        <v>6.14086392784159</v>
      </c>
      <c r="H21" s="4">
        <v>9620</v>
      </c>
      <c r="I21" s="16">
        <f>SUM(H21/B21)</f>
        <v>0.6778944401381157</v>
      </c>
      <c r="J21" s="4">
        <v>1911</v>
      </c>
    </row>
    <row r="22" spans="1:10" ht="15">
      <c r="A22" s="39" t="s">
        <v>7</v>
      </c>
      <c r="B22" s="41">
        <v>13390</v>
      </c>
      <c r="C22" s="41">
        <v>7002</v>
      </c>
      <c r="D22" s="57">
        <f>#N/A</f>
        <v>0.5232010759919301</v>
      </c>
      <c r="E22" s="41">
        <v>2175</v>
      </c>
      <c r="F22" s="41">
        <v>44381</v>
      </c>
      <c r="G22" s="89">
        <f>SUM(F22/B22)</f>
        <v>3.314488424197162</v>
      </c>
      <c r="H22" s="41">
        <v>4333</v>
      </c>
      <c r="I22" s="42">
        <f>SUM(H22/B22)</f>
        <v>0.3235997012696042</v>
      </c>
      <c r="J22" s="41">
        <v>25</v>
      </c>
    </row>
    <row r="23" spans="1:10" ht="15">
      <c r="A23" s="1" t="s">
        <v>1</v>
      </c>
      <c r="B23" s="4">
        <v>12005</v>
      </c>
      <c r="C23" s="4">
        <v>7010</v>
      </c>
      <c r="D23" s="55">
        <f>#N/A</f>
        <v>0.5830976543004491</v>
      </c>
      <c r="E23" s="4">
        <v>6239</v>
      </c>
      <c r="F23" s="4">
        <v>57701</v>
      </c>
      <c r="G23" s="87">
        <f>SUM(F23/B23)</f>
        <v>4.806413994169096</v>
      </c>
      <c r="H23" s="4">
        <v>4925</v>
      </c>
      <c r="I23" s="16">
        <f>SUM(H23/B23)</f>
        <v>0.4102457309454394</v>
      </c>
      <c r="J23" s="4">
        <v>253</v>
      </c>
    </row>
    <row r="24" spans="1:10" ht="15">
      <c r="A24" s="39"/>
      <c r="B24" s="41"/>
      <c r="C24" s="194"/>
      <c r="D24" s="195"/>
      <c r="E24" s="194"/>
      <c r="F24" s="194"/>
      <c r="G24" s="196"/>
      <c r="H24" s="194"/>
      <c r="I24" s="197"/>
      <c r="J24" s="194"/>
    </row>
    <row r="25" spans="1:10" ht="15">
      <c r="A25" s="182" t="s">
        <v>74</v>
      </c>
      <c r="B25" s="10"/>
      <c r="C25" s="10"/>
      <c r="D25" s="58"/>
      <c r="E25" s="10"/>
      <c r="F25" s="10"/>
      <c r="G25" s="88"/>
      <c r="H25" s="10"/>
      <c r="I25" s="17"/>
      <c r="J25" s="10"/>
    </row>
    <row r="26" spans="1:10" ht="12.75">
      <c r="A26" s="183" t="s">
        <v>17</v>
      </c>
      <c r="B26" s="184">
        <v>9769</v>
      </c>
      <c r="C26" s="41">
        <v>6171</v>
      </c>
      <c r="D26" s="57">
        <f>SUM(C26/B26)</f>
        <v>0.6316920872146586</v>
      </c>
      <c r="E26" s="41">
        <v>5200</v>
      </c>
      <c r="F26" s="41">
        <v>168931</v>
      </c>
      <c r="G26" s="89">
        <f>SUM(F26/B26)</f>
        <v>17.292558091923432</v>
      </c>
      <c r="H26" s="41">
        <v>23595</v>
      </c>
      <c r="I26" s="42">
        <f>SUM(H26/B26)</f>
        <v>2.415293274644283</v>
      </c>
      <c r="J26" s="41">
        <v>717</v>
      </c>
    </row>
    <row r="27" spans="1:10" ht="15">
      <c r="A27" s="1" t="s">
        <v>15</v>
      </c>
      <c r="B27" s="4">
        <v>8680</v>
      </c>
      <c r="C27" s="4">
        <v>7278</v>
      </c>
      <c r="D27" s="55">
        <f>SUM(C27/B27)</f>
        <v>0.838479262672811</v>
      </c>
      <c r="E27" s="4">
        <v>8060</v>
      </c>
      <c r="F27" s="4">
        <v>21713</v>
      </c>
      <c r="G27" s="87">
        <f>SUM(F27/B27)</f>
        <v>2.5014976958525343</v>
      </c>
      <c r="H27" s="4">
        <v>10396</v>
      </c>
      <c r="I27" s="16">
        <f>SUM(H27/B27)</f>
        <v>1.1976958525345622</v>
      </c>
      <c r="J27" s="4">
        <v>609</v>
      </c>
    </row>
    <row r="28" spans="1:10" ht="15">
      <c r="A28" s="39" t="s">
        <v>9</v>
      </c>
      <c r="B28" s="41">
        <v>8486</v>
      </c>
      <c r="C28" s="41">
        <v>5049</v>
      </c>
      <c r="D28" s="57">
        <f>SUM(C28/B28)</f>
        <v>0.594979967004478</v>
      </c>
      <c r="E28" s="41">
        <v>3960</v>
      </c>
      <c r="F28" s="41">
        <v>94500</v>
      </c>
      <c r="G28" s="89">
        <f>SUM(F28/B28)</f>
        <v>11.135988687249588</v>
      </c>
      <c r="H28" s="41">
        <v>7800</v>
      </c>
      <c r="I28" s="42">
        <f>SUM(H28/B28)</f>
        <v>0.9191609710110771</v>
      </c>
      <c r="J28" s="41">
        <v>426</v>
      </c>
    </row>
    <row r="29" spans="1:10" ht="15">
      <c r="A29" s="1" t="s">
        <v>21</v>
      </c>
      <c r="B29" s="4">
        <v>8235</v>
      </c>
      <c r="C29" s="4">
        <v>7322</v>
      </c>
      <c r="D29" s="55">
        <f>SUM(C29/B29)</f>
        <v>0.8891317547055252</v>
      </c>
      <c r="E29" s="4">
        <v>4869</v>
      </c>
      <c r="F29" s="4">
        <v>76234</v>
      </c>
      <c r="G29" s="87">
        <f>SUM(F29/B29)</f>
        <v>9.25731633272617</v>
      </c>
      <c r="H29" s="4">
        <v>3934</v>
      </c>
      <c r="I29" s="16">
        <f>SUM(H29/B29)</f>
        <v>0.4777170613236187</v>
      </c>
      <c r="J29" s="4">
        <v>197</v>
      </c>
    </row>
    <row r="30" spans="1:10" ht="15">
      <c r="A30" s="39" t="s">
        <v>5</v>
      </c>
      <c r="B30" s="41">
        <v>7464</v>
      </c>
      <c r="C30" s="41">
        <v>3005</v>
      </c>
      <c r="D30" s="57">
        <f>SUM(C30/B30)</f>
        <v>0.40259914255091106</v>
      </c>
      <c r="E30" s="41">
        <v>6240</v>
      </c>
      <c r="F30" s="41">
        <v>29054</v>
      </c>
      <c r="G30" s="89">
        <f>SUM(F30/B30)</f>
        <v>3.892550911039657</v>
      </c>
      <c r="H30" s="41">
        <v>1783</v>
      </c>
      <c r="I30" s="42">
        <f>SUM(H30/B30)</f>
        <v>0.23887995712754556</v>
      </c>
      <c r="J30" s="41">
        <v>392</v>
      </c>
    </row>
    <row r="31" spans="1:10" ht="15">
      <c r="A31" s="1" t="s">
        <v>22</v>
      </c>
      <c r="B31" s="4">
        <v>7236</v>
      </c>
      <c r="C31" s="4">
        <v>5151</v>
      </c>
      <c r="D31" s="55">
        <f>SUM(C31/B31)</f>
        <v>0.7118573797678275</v>
      </c>
      <c r="E31" s="4">
        <v>3770</v>
      </c>
      <c r="F31" s="4">
        <v>42056</v>
      </c>
      <c r="G31" s="87">
        <f>SUM(F31/B31)</f>
        <v>5.812050856826977</v>
      </c>
      <c r="H31" s="4">
        <v>3085</v>
      </c>
      <c r="I31" s="16">
        <f>SUM(H31/B31)</f>
        <v>0.4263405196241017</v>
      </c>
      <c r="J31" s="4">
        <v>418</v>
      </c>
    </row>
    <row r="32" spans="1:10" ht="15">
      <c r="A32" s="39" t="s">
        <v>8</v>
      </c>
      <c r="B32" s="41">
        <v>4679</v>
      </c>
      <c r="C32" s="41">
        <v>4487</v>
      </c>
      <c r="D32" s="57">
        <f>SUM(C32/B32)</f>
        <v>0.9589655909382346</v>
      </c>
      <c r="E32" s="41">
        <v>2452</v>
      </c>
      <c r="F32" s="41">
        <v>11925</v>
      </c>
      <c r="G32" s="89">
        <f>SUM(F32/B32)</f>
        <v>2.548621500320581</v>
      </c>
      <c r="H32" s="41">
        <v>7156</v>
      </c>
      <c r="I32" s="42">
        <f>SUM(H32/B32)</f>
        <v>1.5293866210728788</v>
      </c>
      <c r="J32" s="41">
        <v>39</v>
      </c>
    </row>
    <row r="33" spans="1:10" ht="15">
      <c r="A33" s="1" t="s">
        <v>13</v>
      </c>
      <c r="B33" s="4">
        <v>2480</v>
      </c>
      <c r="C33" s="4">
        <v>1708</v>
      </c>
      <c r="D33" s="55">
        <f>SUM(C33/B33)</f>
        <v>0.6887096774193548</v>
      </c>
      <c r="E33" s="4">
        <v>1960</v>
      </c>
      <c r="F33" s="4">
        <v>24356</v>
      </c>
      <c r="G33" s="87">
        <f>SUM(F33/B33)</f>
        <v>9.820967741935483</v>
      </c>
      <c r="H33" s="4">
        <v>926</v>
      </c>
      <c r="I33" s="16">
        <f>SUM(H33/B33)</f>
        <v>0.37338709677419357</v>
      </c>
      <c r="J33" s="4">
        <v>0</v>
      </c>
    </row>
    <row r="34" spans="2:10" ht="12.75">
      <c r="B34" s="4"/>
      <c r="C34" s="4"/>
      <c r="E34" s="4"/>
      <c r="F34" s="4"/>
      <c r="H34" s="4"/>
      <c r="J34" s="4"/>
    </row>
    <row r="35" spans="1:10" ht="15">
      <c r="A35" s="6" t="s">
        <v>76</v>
      </c>
      <c r="B35" s="15">
        <v>585501</v>
      </c>
      <c r="C35" s="15">
        <f>SUM(C5:C33)</f>
        <v>343186</v>
      </c>
      <c r="D35" s="59">
        <f>SUM(C35/B35)</f>
        <v>0.5861407580858102</v>
      </c>
      <c r="E35" s="15">
        <f>SUM(E5:E33)</f>
        <v>139467</v>
      </c>
      <c r="F35" s="15">
        <f>SUM(F5:F33)</f>
        <v>3367413</v>
      </c>
      <c r="G35" s="90">
        <f>SUM(F35/B35)</f>
        <v>5.7513360352928515</v>
      </c>
      <c r="H35" s="15">
        <f>SUM(H5:H33)</f>
        <v>426045</v>
      </c>
      <c r="I35" s="18">
        <f>SUM(H35/B35)</f>
        <v>0.7276588767568287</v>
      </c>
      <c r="J35" s="15">
        <f>SUM(J5:J33)</f>
        <v>17239</v>
      </c>
    </row>
  </sheetData>
  <sheetProtection/>
  <mergeCells count="1">
    <mergeCell ref="A1:J1"/>
  </mergeCells>
  <printOptions/>
  <pageMargins left="0.25" right="0.25" top="0.75" bottom="0.75" header="0.3" footer="0.3"/>
  <pageSetup fitToWidth="0" fitToHeight="1" horizontalDpi="600" verticalDpi="600" orientation="landscape" paperSize="5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Mark, Susan</dc:creator>
  <cp:keywords/>
  <dc:description/>
  <cp:lastModifiedBy>State Of Wyoming</cp:lastModifiedBy>
  <cp:lastPrinted>2018-09-05T21:49:54Z</cp:lastPrinted>
  <dcterms:created xsi:type="dcterms:W3CDTF">2015-03-17T17:12:25Z</dcterms:created>
  <dcterms:modified xsi:type="dcterms:W3CDTF">2019-01-15T22:49:04Z</dcterms:modified>
  <cp:category/>
  <cp:version/>
  <cp:contentType/>
  <cp:contentStatus/>
</cp:coreProperties>
</file>