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85" windowHeight="8385"/>
  </bookViews>
  <sheets>
    <sheet name="Wyoming_State_Library (2)" sheetId="1" r:id="rId1"/>
  </sheets>
  <calcPr calcId="145621"/>
</workbook>
</file>

<file path=xl/calcChain.xml><?xml version="1.0" encoding="utf-8"?>
<calcChain xmlns="http://schemas.openxmlformats.org/spreadsheetml/2006/main">
  <c r="B27" i="1" l="1"/>
  <c r="J27" i="1"/>
  <c r="K27" i="1"/>
  <c r="O27" i="1"/>
  <c r="P27" i="1"/>
  <c r="M27" i="1"/>
  <c r="L27" i="1"/>
  <c r="C27" i="1"/>
  <c r="Q27" i="1" l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<sst xmlns="http://schemas.openxmlformats.org/spreadsheetml/2006/main" count="50" uniqueCount="48">
  <si>
    <t>County</t>
  </si>
  <si>
    <t>$ +/-</t>
  </si>
  <si>
    <t>% +/-</t>
  </si>
  <si>
    <t>Albany</t>
  </si>
  <si>
    <t>Campbell</t>
  </si>
  <si>
    <t>Carbon</t>
  </si>
  <si>
    <t>Converse</t>
  </si>
  <si>
    <t>Fremont</t>
  </si>
  <si>
    <t>Goshen</t>
  </si>
  <si>
    <t>Johnson</t>
  </si>
  <si>
    <t>Laramie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</si>
  <si>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</si>
  <si>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</si>
  <si>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</si>
  <si>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</si>
  <si>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</si>
  <si>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</si>
  <si>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</si>
  <si>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</si>
  <si>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Washakie</t>
  </si>
  <si>
    <t>Weston</t>
  </si>
  <si>
    <t>STATE</t>
  </si>
  <si>
    <t>Hot Springs</t>
  </si>
  <si>
    <t>FY15 Budget</t>
  </si>
  <si>
    <t>FY15 mills</t>
  </si>
  <si>
    <t>FY15 mill funds</t>
  </si>
  <si>
    <t>FY15 other local</t>
  </si>
  <si>
    <t>Total FY15 local</t>
  </si>
  <si>
    <t>FY16 Budget</t>
  </si>
  <si>
    <t>FY16 mills</t>
  </si>
  <si>
    <t>FY16 mill funds</t>
  </si>
  <si>
    <t>FY16 other local</t>
  </si>
  <si>
    <t>Total FY16 local</t>
  </si>
  <si>
    <t>Wyoming County Library Budgets, FY16</t>
  </si>
  <si>
    <t xml:space="preserve">Converse &amp; Goshen no longer receive millage. </t>
  </si>
  <si>
    <t>Overall Budget Comparison</t>
  </si>
  <si>
    <t>Mill Funds vs Other Local Funds</t>
  </si>
  <si>
    <r>
      <rPr>
        <b/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7030A0"/>
        <rFont val="Calibri"/>
        <family val="2"/>
        <scheme val="minor"/>
      </rPr>
      <t xml:space="preserve"> Budget Change</t>
    </r>
  </si>
  <si>
    <t>Total Local Funds Comparison</t>
  </si>
  <si>
    <t>Change in Local Funds</t>
  </si>
  <si>
    <r>
      <t xml:space="preserve">   </t>
    </r>
    <r>
      <rPr>
        <b/>
        <sz val="11"/>
        <color theme="3" tint="-0.249977111117893"/>
        <rFont val="Calibri"/>
        <family val="2"/>
        <scheme val="minor"/>
      </rPr>
      <t xml:space="preserve">  Mill Comparison</t>
    </r>
  </si>
  <si>
    <t>Big Horn*</t>
  </si>
  <si>
    <t>Crook*</t>
  </si>
  <si>
    <t>Lincoln*</t>
  </si>
  <si>
    <t>*Crook County looks like a decrease in funding but really wasn't. In 2015 they reported library endowment pass-through.</t>
  </si>
  <si>
    <t>*Lincoln County is flat (no increase or decrease)</t>
  </si>
  <si>
    <t>*Big Horn County decrease is due to county shifting benefits from the library budget to the county's budget</t>
  </si>
  <si>
    <t>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</si>
</sst>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Microsoft Sans Serif"/>
      <family val="2"/>
    </font>
    <font>
      <sz val="10"/>
      <name val="Microsoft Sans Serif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6" fontId="0" fillId="0" borderId="0" xfId="0" applyNumberFormat="1"/>
    <xf numFmtId="10" fontId="18" fillId="33" borderId="10" xfId="0" applyNumberFormat="1" applyFont="1" applyFill="1" applyBorder="1" applyAlignment="1">
      <alignment horizontal="center"/>
    </xf>
    <xf numFmtId="0" fontId="19" fillId="0" borderId="0" xfId="0" applyFont="1"/>
    <xf numFmtId="165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10" fontId="21" fillId="34" borderId="10" xfId="6" applyNumberFormat="1" applyFont="1" applyFill="1" applyBorder="1"/>
    <xf numFmtId="0" fontId="0" fillId="0" borderId="0" xfId="0" applyFill="1"/>
    <xf numFmtId="10" fontId="22" fillId="35" borderId="13" xfId="6" applyNumberFormat="1" applyFont="1" applyFill="1" applyBorder="1"/>
    <xf numFmtId="10" fontId="23" fillId="36" borderId="10" xfId="0" applyNumberFormat="1" applyFont="1" applyFill="1" applyBorder="1"/>
    <xf numFmtId="10" fontId="22" fillId="35" borderId="14" xfId="6" applyNumberFormat="1" applyFont="1" applyFill="1" applyBorder="1"/>
    <xf numFmtId="10" fontId="22" fillId="35" borderId="14" xfId="7" applyNumberFormat="1" applyFont="1" applyFill="1" applyBorder="1"/>
    <xf numFmtId="10" fontId="24" fillId="36" borderId="10" xfId="0" applyNumberFormat="1" applyFont="1" applyFill="1" applyBorder="1"/>
    <xf numFmtId="0" fontId="25" fillId="0" borderId="10" xfId="0" applyFont="1" applyFill="1" applyBorder="1"/>
    <xf numFmtId="165" fontId="22" fillId="0" borderId="10" xfId="0" applyNumberFormat="1" applyFont="1" applyFill="1" applyBorder="1"/>
    <xf numFmtId="6" fontId="22" fillId="0" borderId="10" xfId="0" applyNumberFormat="1" applyFont="1" applyFill="1" applyBorder="1"/>
    <xf numFmtId="10" fontId="22" fillId="0" borderId="10" xfId="0" applyNumberFormat="1" applyFont="1" applyFill="1" applyBorder="1"/>
    <xf numFmtId="167" fontId="22" fillId="0" borderId="10" xfId="0" applyNumberFormat="1" applyFont="1" applyFill="1" applyBorder="1"/>
    <xf numFmtId="0" fontId="25" fillId="36" borderId="10" xfId="0" applyFont="1" applyFill="1" applyBorder="1"/>
    <xf numFmtId="165" fontId="22" fillId="36" borderId="10" xfId="0" applyNumberFormat="1" applyFont="1" applyFill="1" applyBorder="1"/>
    <xf numFmtId="6" fontId="22" fillId="36" borderId="10" xfId="0" applyNumberFormat="1" applyFont="1" applyFill="1" applyBorder="1"/>
    <xf numFmtId="167" fontId="22" fillId="36" borderId="10" xfId="0" applyNumberFormat="1" applyFont="1" applyFill="1" applyBorder="1"/>
    <xf numFmtId="0" fontId="25" fillId="0" borderId="10" xfId="0" applyFont="1" applyBorder="1"/>
    <xf numFmtId="165" fontId="22" fillId="0" borderId="10" xfId="0" applyNumberFormat="1" applyFont="1" applyBorder="1"/>
    <xf numFmtId="6" fontId="22" fillId="0" borderId="10" xfId="0" applyNumberFormat="1" applyFont="1" applyBorder="1"/>
    <xf numFmtId="10" fontId="22" fillId="0" borderId="10" xfId="0" applyNumberFormat="1" applyFont="1" applyBorder="1"/>
    <xf numFmtId="167" fontId="22" fillId="0" borderId="10" xfId="0" applyNumberFormat="1" applyFont="1" applyBorder="1"/>
    <xf numFmtId="10" fontId="24" fillId="0" borderId="10" xfId="0" applyNumberFormat="1" applyFont="1" applyBorder="1"/>
    <xf numFmtId="0" fontId="21" fillId="36" borderId="10" xfId="0" applyFont="1" applyFill="1" applyBorder="1"/>
    <xf numFmtId="10" fontId="22" fillId="36" borderId="10" xfId="0" applyNumberFormat="1" applyFont="1" applyFill="1" applyBorder="1"/>
    <xf numFmtId="10" fontId="14" fillId="0" borderId="10" xfId="0" applyNumberFormat="1" applyFont="1" applyBorder="1"/>
    <xf numFmtId="10" fontId="14" fillId="36" borderId="10" xfId="0" applyNumberFormat="1" applyFont="1" applyFill="1" applyBorder="1"/>
    <xf numFmtId="10" fontId="23" fillId="0" borderId="10" xfId="0" applyNumberFormat="1" applyFont="1" applyBorder="1"/>
    <xf numFmtId="10" fontId="0" fillId="36" borderId="10" xfId="0" applyNumberFormat="1" applyFont="1" applyFill="1" applyBorder="1"/>
    <xf numFmtId="10" fontId="0" fillId="0" borderId="10" xfId="0" applyNumberFormat="1" applyFont="1" applyBorder="1"/>
    <xf numFmtId="10" fontId="0" fillId="0" borderId="10" xfId="0" applyNumberFormat="1" applyFont="1" applyFill="1" applyBorder="1"/>
    <xf numFmtId="0" fontId="14" fillId="0" borderId="0" xfId="0" applyFont="1"/>
    <xf numFmtId="166" fontId="14" fillId="0" borderId="0" xfId="0" applyNumberFormat="1" applyFont="1"/>
    <xf numFmtId="0" fontId="26" fillId="0" borderId="0" xfId="0" applyFont="1"/>
    <xf numFmtId="164" fontId="27" fillId="0" borderId="0" xfId="0" applyNumberFormat="1" applyFont="1"/>
    <xf numFmtId="10" fontId="28" fillId="33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166" fontId="29" fillId="0" borderId="0" xfId="0" applyNumberFormat="1" applyFont="1"/>
    <xf numFmtId="0" fontId="31" fillId="0" borderId="0" xfId="0" applyFont="1"/>
    <xf numFmtId="6" fontId="16" fillId="0" borderId="0" xfId="0" applyNumberFormat="1" applyFont="1"/>
    <xf numFmtId="164" fontId="18" fillId="38" borderId="10" xfId="0" applyNumberFormat="1" applyFont="1" applyFill="1" applyBorder="1" applyAlignment="1">
      <alignment horizontal="center"/>
    </xf>
    <xf numFmtId="164" fontId="18" fillId="39" borderId="10" xfId="0" applyNumberFormat="1" applyFont="1" applyFill="1" applyBorder="1" applyAlignment="1">
      <alignment horizontal="center"/>
    </xf>
    <xf numFmtId="0" fontId="32" fillId="0" borderId="0" xfId="0" applyFont="1"/>
    <xf numFmtId="10" fontId="32" fillId="0" borderId="0" xfId="0" applyNumberFormat="1" applyFont="1"/>
    <xf numFmtId="0" fontId="33" fillId="0" borderId="0" xfId="0" applyFont="1"/>
    <xf numFmtId="6" fontId="20" fillId="39" borderId="10" xfId="0" applyNumberFormat="1" applyFont="1" applyFill="1" applyBorder="1"/>
    <xf numFmtId="0" fontId="18" fillId="40" borderId="10" xfId="0" applyFont="1" applyFill="1" applyBorder="1"/>
    <xf numFmtId="165" fontId="20" fillId="40" borderId="10" xfId="0" applyNumberFormat="1" applyFont="1" applyFill="1" applyBorder="1"/>
    <xf numFmtId="6" fontId="20" fillId="40" borderId="10" xfId="0" applyNumberFormat="1" applyFont="1" applyFill="1" applyBorder="1"/>
    <xf numFmtId="10" fontId="20" fillId="40" borderId="10" xfId="0" applyNumberFormat="1" applyFont="1" applyFill="1" applyBorder="1"/>
    <xf numFmtId="164" fontId="18" fillId="40" borderId="10" xfId="0" applyNumberFormat="1" applyFont="1" applyFill="1" applyBorder="1" applyAlignment="1">
      <alignment horizontal="center"/>
    </xf>
    <xf numFmtId="6" fontId="18" fillId="40" borderId="10" xfId="0" applyNumberFormat="1" applyFont="1" applyFill="1" applyBorder="1" applyAlignment="1">
      <alignment horizontal="center"/>
    </xf>
    <xf numFmtId="10" fontId="18" fillId="40" borderId="10" xfId="0" applyNumberFormat="1" applyFont="1" applyFill="1" applyBorder="1" applyAlignment="1">
      <alignment horizontal="center"/>
    </xf>
    <xf numFmtId="166" fontId="20" fillId="41" borderId="11" xfId="0" applyNumberFormat="1" applyFont="1" applyFill="1" applyBorder="1"/>
    <xf numFmtId="166" fontId="20" fillId="41" borderId="12" xfId="0" applyNumberFormat="1" applyFont="1" applyFill="1" applyBorder="1"/>
    <xf numFmtId="6" fontId="20" fillId="38" borderId="10" xfId="0" applyNumberFormat="1" applyFont="1" applyFill="1" applyBorder="1"/>
    <xf numFmtId="10" fontId="20" fillId="38" borderId="10" xfId="0" applyNumberFormat="1" applyFont="1" applyFill="1" applyBorder="1"/>
    <xf numFmtId="10" fontId="24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M29" sqref="M29"/>
    </sheetView>
  </sheetViews>
  <sheetFormatPr defaultRowHeight="15" x14ac:dyDescent="0.25"/>
  <cols>
    <col min="1" max="1" width="15" customWidth="1"/>
    <col min="2" max="3" width="12.42578125" bestFit="1" customWidth="1"/>
    <col min="4" max="4" width="12" bestFit="1" customWidth="1"/>
    <col min="5" max="5" width="9.85546875" bestFit="1" customWidth="1"/>
    <col min="6" max="6" width="2.7109375" customWidth="1"/>
    <col min="7" max="7" width="9.85546875" style="8" bestFit="1" customWidth="1"/>
    <col min="8" max="8" width="9.85546875" bestFit="1" customWidth="1"/>
    <col min="9" max="9" width="2.140625" customWidth="1"/>
    <col min="10" max="10" width="14.5703125" bestFit="1" customWidth="1"/>
    <col min="11" max="11" width="15.140625" bestFit="1" customWidth="1"/>
    <col min="12" max="12" width="14.5703125" bestFit="1" customWidth="1"/>
    <col min="13" max="13" width="15.140625" bestFit="1" customWidth="1"/>
    <col min="14" max="14" width="2.7109375" customWidth="1"/>
    <col min="15" max="16" width="14.7109375" bestFit="1" customWidth="1"/>
    <col min="17" max="17" width="12" bestFit="1" customWidth="1"/>
    <col min="18" max="18" width="9.85546875" bestFit="1" customWidth="1"/>
  </cols>
  <sheetData>
    <row r="1" spans="1:18" ht="18.75" x14ac:dyDescent="0.3">
      <c r="A1" s="3" t="s">
        <v>33</v>
      </c>
      <c r="B1" s="4"/>
      <c r="C1" s="5"/>
      <c r="D1" s="1"/>
      <c r="E1" s="6"/>
      <c r="F1" s="6"/>
      <c r="I1" s="6"/>
      <c r="J1" s="5"/>
      <c r="M1" s="1"/>
      <c r="N1" s="6"/>
      <c r="P1" s="1"/>
      <c r="Q1" s="6"/>
    </row>
    <row r="2" spans="1:18" x14ac:dyDescent="0.25">
      <c r="A2" s="7"/>
      <c r="B2" s="42" t="s">
        <v>35</v>
      </c>
      <c r="C2" s="42"/>
      <c r="D2" s="47" t="s">
        <v>37</v>
      </c>
      <c r="E2" s="6"/>
      <c r="F2" s="6"/>
      <c r="G2" s="45" t="s">
        <v>40</v>
      </c>
      <c r="H2" s="46"/>
      <c r="I2" s="6"/>
      <c r="J2" s="5"/>
      <c r="K2" s="52" t="s">
        <v>36</v>
      </c>
      <c r="M2" s="1"/>
      <c r="N2" s="6"/>
      <c r="O2" s="50" t="s">
        <v>38</v>
      </c>
      <c r="P2" s="1"/>
      <c r="Q2" s="51" t="s">
        <v>39</v>
      </c>
    </row>
    <row r="3" spans="1:18" x14ac:dyDescent="0.25">
      <c r="A3" s="54" t="s">
        <v>0</v>
      </c>
      <c r="B3" s="58" t="s">
        <v>28</v>
      </c>
      <c r="C3" s="58" t="s">
        <v>23</v>
      </c>
      <c r="D3" s="59" t="s">
        <v>1</v>
      </c>
      <c r="E3" s="60" t="s">
        <v>2</v>
      </c>
      <c r="F3" s="43"/>
      <c r="G3" s="44" t="s">
        <v>29</v>
      </c>
      <c r="H3" s="44" t="s">
        <v>24</v>
      </c>
      <c r="I3" s="2"/>
      <c r="J3" s="49" t="s">
        <v>30</v>
      </c>
      <c r="K3" s="49" t="s">
        <v>31</v>
      </c>
      <c r="L3" s="49" t="s">
        <v>25</v>
      </c>
      <c r="M3" s="49" t="s">
        <v>26</v>
      </c>
      <c r="N3" s="2"/>
      <c r="O3" s="48" t="s">
        <v>32</v>
      </c>
      <c r="P3" s="48" t="s">
        <v>27</v>
      </c>
      <c r="Q3" s="48" t="s">
        <v>1</v>
      </c>
      <c r="R3" s="48" t="s">
        <v>2</v>
      </c>
    </row>
    <row r="4" spans="1:18" x14ac:dyDescent="0.25">
      <c r="A4" s="16" t="s">
        <v>3</v>
      </c>
      <c r="B4" s="17">
        <v>950770</v>
      </c>
      <c r="C4" s="17">
        <v>753562</v>
      </c>
      <c r="D4" s="18">
        <f>+B4-C4</f>
        <v>197208</v>
      </c>
      <c r="E4" s="19">
        <f>+D4/C4</f>
        <v>0.26170109426961552</v>
      </c>
      <c r="F4" s="11"/>
      <c r="G4" s="20">
        <v>1.6299999999999999E-2</v>
      </c>
      <c r="H4" s="20">
        <v>1.6299999999999999E-2</v>
      </c>
      <c r="I4" s="11"/>
      <c r="J4" s="17">
        <v>950770</v>
      </c>
      <c r="K4" s="17">
        <v>11697</v>
      </c>
      <c r="L4" s="17">
        <v>753562</v>
      </c>
      <c r="M4" s="17">
        <v>177778</v>
      </c>
      <c r="N4" s="11"/>
      <c r="O4" s="17">
        <v>962467</v>
      </c>
      <c r="P4" s="17">
        <v>931340</v>
      </c>
      <c r="Q4" s="18">
        <f>+O4-P4</f>
        <v>31127</v>
      </c>
      <c r="R4" s="19">
        <f>+Q4/P4</f>
        <v>3.3421736422788673E-2</v>
      </c>
    </row>
    <row r="5" spans="1:18" x14ac:dyDescent="0.25">
      <c r="A5" s="21" t="s">
        <v>41</v>
      </c>
      <c r="B5" s="22">
        <v>315346</v>
      </c>
      <c r="C5" s="22">
        <v>394950</v>
      </c>
      <c r="D5" s="23">
        <f t="shared" ref="D5:D27" si="0">+B5-C5</f>
        <v>-79604</v>
      </c>
      <c r="E5" s="12">
        <f t="shared" ref="E5:E27" si="1">+D5/C5</f>
        <v>-0.20155462716799594</v>
      </c>
      <c r="F5" s="13"/>
      <c r="G5" s="24">
        <v>0</v>
      </c>
      <c r="H5" s="24">
        <v>0</v>
      </c>
      <c r="I5" s="13"/>
      <c r="J5" s="22">
        <v>0</v>
      </c>
      <c r="K5" s="22">
        <v>315346</v>
      </c>
      <c r="L5" s="22">
        <v>0</v>
      </c>
      <c r="M5" s="22">
        <v>394950</v>
      </c>
      <c r="N5" s="13"/>
      <c r="O5" s="22">
        <v>315346</v>
      </c>
      <c r="P5" s="22">
        <v>394950</v>
      </c>
      <c r="Q5" s="23">
        <f t="shared" ref="Q5:Q27" si="2">+O5-P5</f>
        <v>-79604</v>
      </c>
      <c r="R5" s="12">
        <f t="shared" ref="R5:R27" si="3">+Q5/P5</f>
        <v>-0.20155462716799594</v>
      </c>
    </row>
    <row r="6" spans="1:18" x14ac:dyDescent="0.25">
      <c r="A6" s="25" t="s">
        <v>4</v>
      </c>
      <c r="B6" s="26">
        <v>3905773</v>
      </c>
      <c r="C6" s="26">
        <v>4048659</v>
      </c>
      <c r="D6" s="27">
        <f t="shared" si="0"/>
        <v>-142886</v>
      </c>
      <c r="E6" s="33">
        <f t="shared" si="1"/>
        <v>-3.5292179459915002E-2</v>
      </c>
      <c r="F6" s="13"/>
      <c r="G6" s="29">
        <v>0</v>
      </c>
      <c r="H6" s="29">
        <v>0</v>
      </c>
      <c r="I6" s="13"/>
      <c r="J6" s="26">
        <v>0</v>
      </c>
      <c r="K6" s="26">
        <v>3830673</v>
      </c>
      <c r="L6" s="26">
        <v>0</v>
      </c>
      <c r="M6" s="26">
        <v>3699980</v>
      </c>
      <c r="N6" s="13"/>
      <c r="O6" s="26">
        <v>3830673</v>
      </c>
      <c r="P6" s="26">
        <v>3699980</v>
      </c>
      <c r="Q6" s="27">
        <f t="shared" si="2"/>
        <v>130693</v>
      </c>
      <c r="R6" s="30">
        <f t="shared" si="3"/>
        <v>3.5322623365531707E-2</v>
      </c>
    </row>
    <row r="7" spans="1:18" x14ac:dyDescent="0.25">
      <c r="A7" s="21" t="s">
        <v>5</v>
      </c>
      <c r="B7" s="22">
        <v>745345</v>
      </c>
      <c r="C7" s="22">
        <v>748500</v>
      </c>
      <c r="D7" s="23">
        <f t="shared" si="0"/>
        <v>-3155</v>
      </c>
      <c r="E7" s="12">
        <f t="shared" si="1"/>
        <v>-4.2150968603874416E-3</v>
      </c>
      <c r="F7" s="14"/>
      <c r="G7" s="24">
        <v>0.66900000000000004</v>
      </c>
      <c r="H7" s="24">
        <v>0.76100000000000001</v>
      </c>
      <c r="I7" s="14"/>
      <c r="J7" s="22">
        <v>558295</v>
      </c>
      <c r="K7" s="22">
        <v>0</v>
      </c>
      <c r="L7" s="22">
        <v>557748</v>
      </c>
      <c r="M7" s="22">
        <v>18000</v>
      </c>
      <c r="N7" s="14"/>
      <c r="O7" s="22">
        <v>558295</v>
      </c>
      <c r="P7" s="22">
        <v>575748</v>
      </c>
      <c r="Q7" s="23">
        <f t="shared" si="2"/>
        <v>-17453</v>
      </c>
      <c r="R7" s="12">
        <f t="shared" si="3"/>
        <v>-3.0313609426346248E-2</v>
      </c>
    </row>
    <row r="8" spans="1:18" x14ac:dyDescent="0.25">
      <c r="A8" s="25" t="s">
        <v>6</v>
      </c>
      <c r="B8" s="26">
        <v>1103595</v>
      </c>
      <c r="C8" s="26">
        <v>1113700</v>
      </c>
      <c r="D8" s="27">
        <f t="shared" si="0"/>
        <v>-10105</v>
      </c>
      <c r="E8" s="33">
        <f t="shared" si="1"/>
        <v>-9.0733590733590736E-3</v>
      </c>
      <c r="F8" s="13"/>
      <c r="G8" s="29">
        <v>0</v>
      </c>
      <c r="H8" s="29">
        <v>0.56999999999999995</v>
      </c>
      <c r="I8" s="13"/>
      <c r="J8" s="26">
        <v>0</v>
      </c>
      <c r="K8" s="26">
        <v>890926</v>
      </c>
      <c r="L8" s="26">
        <v>800000</v>
      </c>
      <c r="M8" s="26">
        <v>0</v>
      </c>
      <c r="N8" s="13"/>
      <c r="O8" s="26">
        <v>890926</v>
      </c>
      <c r="P8" s="26">
        <v>800000</v>
      </c>
      <c r="Q8" s="27">
        <f t="shared" si="2"/>
        <v>90926</v>
      </c>
      <c r="R8" s="37">
        <f t="shared" si="3"/>
        <v>0.11365749999999999</v>
      </c>
    </row>
    <row r="9" spans="1:18" x14ac:dyDescent="0.25">
      <c r="A9" s="21" t="s">
        <v>42</v>
      </c>
      <c r="B9" s="22">
        <v>619515</v>
      </c>
      <c r="C9" s="22">
        <v>1163106</v>
      </c>
      <c r="D9" s="23">
        <f t="shared" si="0"/>
        <v>-543591</v>
      </c>
      <c r="E9" s="12">
        <f t="shared" si="1"/>
        <v>-0.46736153024745808</v>
      </c>
      <c r="F9" s="13"/>
      <c r="G9" s="24">
        <v>2.1960000000000002</v>
      </c>
      <c r="H9" s="24">
        <v>1.665</v>
      </c>
      <c r="I9" s="13"/>
      <c r="J9" s="22">
        <v>493924</v>
      </c>
      <c r="K9" s="22">
        <v>125591</v>
      </c>
      <c r="L9" s="22">
        <v>397437</v>
      </c>
      <c r="M9" s="22">
        <v>765669</v>
      </c>
      <c r="N9" s="13"/>
      <c r="O9" s="22">
        <v>619515</v>
      </c>
      <c r="P9" s="22">
        <v>1163106</v>
      </c>
      <c r="Q9" s="23">
        <f t="shared" si="2"/>
        <v>-543591</v>
      </c>
      <c r="R9" s="12">
        <f t="shared" si="3"/>
        <v>-0.46736153024745808</v>
      </c>
    </row>
    <row r="10" spans="1:18" x14ac:dyDescent="0.25">
      <c r="A10" s="25" t="s">
        <v>7</v>
      </c>
      <c r="B10" s="26">
        <v>3005366</v>
      </c>
      <c r="C10" s="26">
        <v>2945965</v>
      </c>
      <c r="D10" s="27">
        <f t="shared" si="0"/>
        <v>59401</v>
      </c>
      <c r="E10" s="30">
        <f t="shared" si="1"/>
        <v>2.0163511786460465E-2</v>
      </c>
      <c r="F10" s="13"/>
      <c r="G10" s="29">
        <v>1.972</v>
      </c>
      <c r="H10" s="29">
        <v>2.2599999999999998</v>
      </c>
      <c r="I10" s="13"/>
      <c r="J10" s="26">
        <v>1887864</v>
      </c>
      <c r="K10" s="26">
        <v>0</v>
      </c>
      <c r="L10" s="26">
        <v>2069126</v>
      </c>
      <c r="M10" s="26">
        <v>0</v>
      </c>
      <c r="N10" s="13"/>
      <c r="O10" s="26">
        <v>1887864</v>
      </c>
      <c r="P10" s="26">
        <v>2069126</v>
      </c>
      <c r="Q10" s="27">
        <f t="shared" si="2"/>
        <v>-181262</v>
      </c>
      <c r="R10" s="35">
        <f t="shared" si="3"/>
        <v>-8.7603171580657724E-2</v>
      </c>
    </row>
    <row r="11" spans="1:18" x14ac:dyDescent="0.25">
      <c r="A11" s="31" t="s">
        <v>8</v>
      </c>
      <c r="B11" s="22">
        <v>364687</v>
      </c>
      <c r="C11" s="22">
        <v>394272</v>
      </c>
      <c r="D11" s="23">
        <f t="shared" si="0"/>
        <v>-29585</v>
      </c>
      <c r="E11" s="34">
        <f t="shared" si="1"/>
        <v>-7.5037030273516755E-2</v>
      </c>
      <c r="F11" s="13"/>
      <c r="G11" s="24">
        <v>0</v>
      </c>
      <c r="H11" s="24">
        <v>1.498</v>
      </c>
      <c r="I11" s="13"/>
      <c r="J11" s="22">
        <v>0</v>
      </c>
      <c r="K11" s="22">
        <v>364687</v>
      </c>
      <c r="L11" s="22">
        <v>259863</v>
      </c>
      <c r="M11" s="22">
        <v>134409</v>
      </c>
      <c r="N11" s="13"/>
      <c r="O11" s="22">
        <v>364687</v>
      </c>
      <c r="P11" s="22">
        <v>394272</v>
      </c>
      <c r="Q11" s="23">
        <f t="shared" si="2"/>
        <v>-29585</v>
      </c>
      <c r="R11" s="34">
        <f t="shared" si="3"/>
        <v>-7.5037030273516755E-2</v>
      </c>
    </row>
    <row r="12" spans="1:18" x14ac:dyDescent="0.25">
      <c r="A12" s="25" t="s">
        <v>22</v>
      </c>
      <c r="B12" s="26">
        <v>264146</v>
      </c>
      <c r="C12" s="26">
        <v>239370</v>
      </c>
      <c r="D12" s="27">
        <f t="shared" si="0"/>
        <v>24776</v>
      </c>
      <c r="E12" s="28">
        <f t="shared" si="1"/>
        <v>0.10350503404770857</v>
      </c>
      <c r="F12" s="13"/>
      <c r="G12" s="29">
        <v>0.75600000000000001</v>
      </c>
      <c r="H12" s="29">
        <v>0.96</v>
      </c>
      <c r="I12" s="13"/>
      <c r="J12" s="26">
        <v>174696</v>
      </c>
      <c r="K12" s="26">
        <v>16027</v>
      </c>
      <c r="L12" s="26">
        <v>218370</v>
      </c>
      <c r="M12" s="26">
        <v>41000</v>
      </c>
      <c r="N12" s="13"/>
      <c r="O12" s="26">
        <v>190723</v>
      </c>
      <c r="P12" s="26">
        <v>259370</v>
      </c>
      <c r="Q12" s="27">
        <f t="shared" si="2"/>
        <v>-68647</v>
      </c>
      <c r="R12" s="33">
        <f t="shared" si="3"/>
        <v>-0.26466823456837724</v>
      </c>
    </row>
    <row r="13" spans="1:18" x14ac:dyDescent="0.25">
      <c r="A13" s="21" t="s">
        <v>9</v>
      </c>
      <c r="B13" s="22">
        <v>716348</v>
      </c>
      <c r="C13" s="22">
        <v>766278</v>
      </c>
      <c r="D13" s="23">
        <f t="shared" si="0"/>
        <v>-49930</v>
      </c>
      <c r="E13" s="34">
        <f t="shared" si="1"/>
        <v>-6.5159119797253737E-2</v>
      </c>
      <c r="F13" s="13"/>
      <c r="G13" s="24">
        <v>0.81499999999999995</v>
      </c>
      <c r="H13" s="24">
        <v>0.82599999999999996</v>
      </c>
      <c r="I13" s="13"/>
      <c r="J13" s="22">
        <v>658498</v>
      </c>
      <c r="K13" s="22">
        <v>57850</v>
      </c>
      <c r="L13" s="22">
        <v>708428</v>
      </c>
      <c r="M13" s="22">
        <v>57850</v>
      </c>
      <c r="N13" s="13"/>
      <c r="O13" s="22">
        <v>716348</v>
      </c>
      <c r="P13" s="22">
        <v>766278</v>
      </c>
      <c r="Q13" s="23">
        <f t="shared" si="2"/>
        <v>-49930</v>
      </c>
      <c r="R13" s="34">
        <f t="shared" si="3"/>
        <v>-6.5159119797253737E-2</v>
      </c>
    </row>
    <row r="14" spans="1:18" x14ac:dyDescent="0.25">
      <c r="A14" s="25" t="s">
        <v>10</v>
      </c>
      <c r="B14" s="26">
        <v>5601215</v>
      </c>
      <c r="C14" s="26">
        <v>5189954</v>
      </c>
      <c r="D14" s="27">
        <f t="shared" si="0"/>
        <v>411261</v>
      </c>
      <c r="E14" s="28">
        <f t="shared" si="1"/>
        <v>7.9241742797720366E-2</v>
      </c>
      <c r="F14" s="13"/>
      <c r="G14" s="29">
        <v>2</v>
      </c>
      <c r="H14" s="29">
        <v>2</v>
      </c>
      <c r="I14" s="13"/>
      <c r="J14" s="26">
        <v>2766535</v>
      </c>
      <c r="K14" s="26">
        <v>1491135</v>
      </c>
      <c r="L14" s="26">
        <v>2333755</v>
      </c>
      <c r="M14" s="26">
        <v>1361446</v>
      </c>
      <c r="N14" s="13"/>
      <c r="O14" s="26">
        <v>4257670</v>
      </c>
      <c r="P14" s="26">
        <v>3695201</v>
      </c>
      <c r="Q14" s="27">
        <f t="shared" si="2"/>
        <v>562469</v>
      </c>
      <c r="R14" s="28">
        <f t="shared" si="3"/>
        <v>0.15221607701448447</v>
      </c>
    </row>
    <row r="15" spans="1:18" x14ac:dyDescent="0.25">
      <c r="A15" s="21" t="s">
        <v>43</v>
      </c>
      <c r="B15" s="22">
        <v>1497706</v>
      </c>
      <c r="C15" s="22">
        <v>1497706</v>
      </c>
      <c r="D15" s="23">
        <f t="shared" si="0"/>
        <v>0</v>
      </c>
      <c r="E15" s="32">
        <f t="shared" si="1"/>
        <v>0</v>
      </c>
      <c r="F15" s="13"/>
      <c r="G15" s="24">
        <v>1.69</v>
      </c>
      <c r="H15" s="24">
        <v>1.69</v>
      </c>
      <c r="I15" s="13"/>
      <c r="J15" s="22">
        <v>1322000</v>
      </c>
      <c r="K15" s="22">
        <v>50000</v>
      </c>
      <c r="L15" s="22">
        <v>1322000</v>
      </c>
      <c r="M15" s="22">
        <v>50000</v>
      </c>
      <c r="N15" s="13"/>
      <c r="O15" s="22">
        <v>1372000</v>
      </c>
      <c r="P15" s="22">
        <v>1372000</v>
      </c>
      <c r="Q15" s="23">
        <f t="shared" si="2"/>
        <v>0</v>
      </c>
      <c r="R15" s="32">
        <f t="shared" si="3"/>
        <v>0</v>
      </c>
    </row>
    <row r="16" spans="1:18" x14ac:dyDescent="0.25">
      <c r="A16" s="25" t="s">
        <v>11</v>
      </c>
      <c r="B16" s="26">
        <v>2990426</v>
      </c>
      <c r="C16" s="26">
        <v>2918831</v>
      </c>
      <c r="D16" s="27">
        <f t="shared" si="0"/>
        <v>71595</v>
      </c>
      <c r="E16" s="28">
        <f t="shared" si="1"/>
        <v>2.4528655478854376E-2</v>
      </c>
      <c r="F16" s="13"/>
      <c r="G16" s="29">
        <v>0</v>
      </c>
      <c r="H16" s="29">
        <v>0</v>
      </c>
      <c r="I16" s="13"/>
      <c r="J16" s="26">
        <v>0</v>
      </c>
      <c r="K16" s="26">
        <v>532790</v>
      </c>
      <c r="L16" s="26">
        <v>0</v>
      </c>
      <c r="M16" s="26">
        <v>399500</v>
      </c>
      <c r="N16" s="13"/>
      <c r="O16" s="26">
        <v>532790</v>
      </c>
      <c r="P16" s="26">
        <v>399500</v>
      </c>
      <c r="Q16" s="27">
        <f t="shared" si="2"/>
        <v>133290</v>
      </c>
      <c r="R16" s="28">
        <f t="shared" si="3"/>
        <v>0.33364205256570711</v>
      </c>
    </row>
    <row r="17" spans="1:18" x14ac:dyDescent="0.25">
      <c r="A17" s="21" t="s">
        <v>12</v>
      </c>
      <c r="B17" s="22">
        <v>350092</v>
      </c>
      <c r="C17" s="22">
        <v>347429</v>
      </c>
      <c r="D17" s="23">
        <f t="shared" si="0"/>
        <v>2663</v>
      </c>
      <c r="E17" s="32">
        <f t="shared" si="1"/>
        <v>7.6648754133938155E-3</v>
      </c>
      <c r="F17" s="14"/>
      <c r="G17" s="24">
        <v>1.1399999999999999</v>
      </c>
      <c r="H17" s="24">
        <v>1.25</v>
      </c>
      <c r="I17" s="14"/>
      <c r="J17" s="22">
        <v>161649</v>
      </c>
      <c r="K17" s="22">
        <v>188443</v>
      </c>
      <c r="L17" s="22">
        <v>164377</v>
      </c>
      <c r="M17" s="22">
        <v>43285</v>
      </c>
      <c r="N17" s="14"/>
      <c r="O17" s="22">
        <v>350092</v>
      </c>
      <c r="P17" s="22">
        <v>207662</v>
      </c>
      <c r="Q17" s="23">
        <f t="shared" si="2"/>
        <v>142430</v>
      </c>
      <c r="R17" s="32">
        <f t="shared" si="3"/>
        <v>0.68587416089607145</v>
      </c>
    </row>
    <row r="18" spans="1:18" x14ac:dyDescent="0.25">
      <c r="A18" s="25" t="s">
        <v>13</v>
      </c>
      <c r="B18" s="26">
        <v>1842205</v>
      </c>
      <c r="C18" s="26">
        <v>1786392</v>
      </c>
      <c r="D18" s="27">
        <f t="shared" si="0"/>
        <v>55813</v>
      </c>
      <c r="E18" s="28">
        <f t="shared" si="1"/>
        <v>3.1243422496294207E-2</v>
      </c>
      <c r="F18" s="13"/>
      <c r="G18" s="29">
        <v>0</v>
      </c>
      <c r="H18" s="29">
        <v>0</v>
      </c>
      <c r="I18" s="13"/>
      <c r="J18" s="26">
        <v>0</v>
      </c>
      <c r="K18" s="26">
        <v>1657759</v>
      </c>
      <c r="L18" s="26">
        <v>0</v>
      </c>
      <c r="M18" s="26">
        <v>1598292</v>
      </c>
      <c r="N18" s="13"/>
      <c r="O18" s="26">
        <v>1657759</v>
      </c>
      <c r="P18" s="26">
        <v>1598292</v>
      </c>
      <c r="Q18" s="27">
        <f t="shared" si="2"/>
        <v>59467</v>
      </c>
      <c r="R18" s="28">
        <f t="shared" si="3"/>
        <v>3.7206593038068135E-2</v>
      </c>
    </row>
    <row r="19" spans="1:18" x14ac:dyDescent="0.25">
      <c r="A19" s="31" t="s">
        <v>14</v>
      </c>
      <c r="B19" s="22">
        <v>424916</v>
      </c>
      <c r="C19" s="22">
        <v>401322</v>
      </c>
      <c r="D19" s="23">
        <f t="shared" si="0"/>
        <v>23594</v>
      </c>
      <c r="E19" s="32">
        <f t="shared" si="1"/>
        <v>5.8790696747250334E-2</v>
      </c>
      <c r="F19" s="13"/>
      <c r="G19" s="24">
        <v>1.839</v>
      </c>
      <c r="H19" s="24">
        <v>2.0169999999999999</v>
      </c>
      <c r="I19" s="13"/>
      <c r="J19" s="22">
        <v>327036</v>
      </c>
      <c r="K19" s="22">
        <v>0</v>
      </c>
      <c r="L19" s="22">
        <v>346237</v>
      </c>
      <c r="M19" s="22">
        <v>0</v>
      </c>
      <c r="N19" s="13"/>
      <c r="O19" s="22">
        <v>327036</v>
      </c>
      <c r="P19" s="22">
        <v>346237</v>
      </c>
      <c r="Q19" s="23">
        <f t="shared" si="2"/>
        <v>-19201</v>
      </c>
      <c r="R19" s="34">
        <f t="shared" si="3"/>
        <v>-5.5456233735851457E-2</v>
      </c>
    </row>
    <row r="20" spans="1:18" x14ac:dyDescent="0.25">
      <c r="A20" s="25" t="s">
        <v>15</v>
      </c>
      <c r="B20" s="26">
        <v>1491550</v>
      </c>
      <c r="C20" s="26">
        <v>1551550</v>
      </c>
      <c r="D20" s="27">
        <f t="shared" si="0"/>
        <v>-60000</v>
      </c>
      <c r="E20" s="33">
        <f t="shared" si="1"/>
        <v>-3.8671006412941897E-2</v>
      </c>
      <c r="F20" s="13"/>
      <c r="G20" s="29">
        <v>0</v>
      </c>
      <c r="H20" s="29">
        <v>0</v>
      </c>
      <c r="I20" s="13"/>
      <c r="J20" s="26">
        <v>0</v>
      </c>
      <c r="K20" s="26">
        <v>1162000</v>
      </c>
      <c r="L20" s="26">
        <v>0</v>
      </c>
      <c r="M20" s="26">
        <v>1261000</v>
      </c>
      <c r="N20" s="13"/>
      <c r="O20" s="26">
        <v>1162000</v>
      </c>
      <c r="P20" s="26">
        <v>1261000</v>
      </c>
      <c r="Q20" s="27">
        <f t="shared" si="2"/>
        <v>-99000</v>
      </c>
      <c r="R20" s="33">
        <f t="shared" si="3"/>
        <v>-7.8509119746233147E-2</v>
      </c>
    </row>
    <row r="21" spans="1:18" x14ac:dyDescent="0.25">
      <c r="A21" s="31" t="s">
        <v>16</v>
      </c>
      <c r="B21" s="22">
        <v>1696669</v>
      </c>
      <c r="C21" s="22">
        <v>1247920</v>
      </c>
      <c r="D21" s="23">
        <f t="shared" si="0"/>
        <v>448749</v>
      </c>
      <c r="E21" s="32">
        <f t="shared" si="1"/>
        <v>0.35959757035707418</v>
      </c>
      <c r="F21" s="13"/>
      <c r="G21" s="24">
        <v>0.34160000000000001</v>
      </c>
      <c r="H21" s="24">
        <v>0.34799999999999998</v>
      </c>
      <c r="I21" s="13"/>
      <c r="J21" s="22">
        <v>1279767</v>
      </c>
      <c r="K21" s="22">
        <v>22000</v>
      </c>
      <c r="L21" s="22">
        <v>1188974</v>
      </c>
      <c r="M21" s="22">
        <v>18000</v>
      </c>
      <c r="N21" s="13"/>
      <c r="O21" s="22">
        <v>1301767</v>
      </c>
      <c r="P21" s="22">
        <v>1206974</v>
      </c>
      <c r="Q21" s="23">
        <f t="shared" si="2"/>
        <v>94793</v>
      </c>
      <c r="R21" s="36">
        <f t="shared" si="3"/>
        <v>7.8537731550141099E-2</v>
      </c>
    </row>
    <row r="22" spans="1:18" x14ac:dyDescent="0.25">
      <c r="A22" s="16" t="s">
        <v>17</v>
      </c>
      <c r="B22" s="17">
        <v>3695660</v>
      </c>
      <c r="C22" s="17">
        <v>3547662</v>
      </c>
      <c r="D22" s="18">
        <f t="shared" si="0"/>
        <v>147998</v>
      </c>
      <c r="E22" s="38">
        <f t="shared" si="1"/>
        <v>4.1717051962672884E-2</v>
      </c>
      <c r="F22" s="13"/>
      <c r="G22" s="20">
        <v>1.0789</v>
      </c>
      <c r="H22" s="20">
        <v>1.1112</v>
      </c>
      <c r="I22" s="13"/>
      <c r="J22" s="17">
        <v>3392866</v>
      </c>
      <c r="K22" s="17">
        <v>54150</v>
      </c>
      <c r="L22" s="17">
        <v>3357107</v>
      </c>
      <c r="M22" s="17">
        <v>54150</v>
      </c>
      <c r="N22" s="13"/>
      <c r="O22" s="17">
        <v>3447016</v>
      </c>
      <c r="P22" s="17">
        <v>3411257</v>
      </c>
      <c r="Q22" s="18">
        <f t="shared" si="2"/>
        <v>35759</v>
      </c>
      <c r="R22" s="19">
        <f t="shared" si="3"/>
        <v>1.0482646133082321E-2</v>
      </c>
    </row>
    <row r="23" spans="1:18" x14ac:dyDescent="0.25">
      <c r="A23" s="21" t="s">
        <v>18</v>
      </c>
      <c r="B23" s="22">
        <v>3843154</v>
      </c>
      <c r="C23" s="22">
        <v>3695336</v>
      </c>
      <c r="D23" s="23">
        <f t="shared" si="0"/>
        <v>147818</v>
      </c>
      <c r="E23" s="32">
        <f t="shared" si="1"/>
        <v>4.000123398792424E-2</v>
      </c>
      <c r="F23" s="13"/>
      <c r="G23" s="24">
        <v>2.629</v>
      </c>
      <c r="H23" s="24">
        <v>2.7120000000000002</v>
      </c>
      <c r="I23" s="13"/>
      <c r="J23" s="22">
        <v>3259051</v>
      </c>
      <c r="K23" s="22">
        <v>285000</v>
      </c>
      <c r="L23" s="22">
        <v>3112863</v>
      </c>
      <c r="M23" s="22">
        <v>265000</v>
      </c>
      <c r="N23" s="13"/>
      <c r="O23" s="22">
        <v>3544051</v>
      </c>
      <c r="P23" s="22">
        <v>3377863</v>
      </c>
      <c r="Q23" s="23">
        <f t="shared" si="2"/>
        <v>166188</v>
      </c>
      <c r="R23" s="32">
        <f t="shared" si="3"/>
        <v>4.919915342925394E-2</v>
      </c>
    </row>
    <row r="24" spans="1:18" x14ac:dyDescent="0.25">
      <c r="A24" s="16" t="s">
        <v>47</v>
      </c>
      <c r="B24" s="17">
        <v>723247</v>
      </c>
      <c r="C24" s="17">
        <v>674825</v>
      </c>
      <c r="D24" s="18">
        <f t="shared" si="0"/>
        <v>48422</v>
      </c>
      <c r="E24" s="65">
        <f t="shared" si="1"/>
        <v>7.1754899418367726E-2</v>
      </c>
      <c r="F24" s="13"/>
      <c r="G24" s="20">
        <v>1</v>
      </c>
      <c r="H24" s="20">
        <v>1</v>
      </c>
      <c r="I24" s="13"/>
      <c r="J24" s="17">
        <v>528399</v>
      </c>
      <c r="K24" s="17">
        <v>104847</v>
      </c>
      <c r="L24" s="17">
        <v>526075</v>
      </c>
      <c r="M24" s="17">
        <v>148750</v>
      </c>
      <c r="N24" s="13"/>
      <c r="O24" s="17">
        <v>723247</v>
      </c>
      <c r="P24" s="17">
        <v>674825</v>
      </c>
      <c r="Q24" s="18">
        <f t="shared" si="2"/>
        <v>48422</v>
      </c>
      <c r="R24" s="65">
        <f t="shared" si="3"/>
        <v>7.1754899418367726E-2</v>
      </c>
    </row>
    <row r="25" spans="1:18" x14ac:dyDescent="0.25">
      <c r="A25" s="21" t="s">
        <v>19</v>
      </c>
      <c r="B25" s="22">
        <v>287015</v>
      </c>
      <c r="C25" s="22">
        <v>260465</v>
      </c>
      <c r="D25" s="23">
        <f t="shared" si="0"/>
        <v>26550</v>
      </c>
      <c r="E25" s="15">
        <f t="shared" si="1"/>
        <v>0.10193308122012555</v>
      </c>
      <c r="F25" s="14"/>
      <c r="G25" s="24">
        <v>1.2170000000000001</v>
      </c>
      <c r="H25" s="24">
        <v>1.244</v>
      </c>
      <c r="I25" s="14"/>
      <c r="J25" s="22">
        <v>196552</v>
      </c>
      <c r="K25" s="22">
        <v>0</v>
      </c>
      <c r="L25" s="22">
        <v>190948</v>
      </c>
      <c r="M25" s="22">
        <v>0</v>
      </c>
      <c r="N25" s="14"/>
      <c r="O25" s="22">
        <v>196552</v>
      </c>
      <c r="P25" s="22">
        <v>190948</v>
      </c>
      <c r="Q25" s="23">
        <f t="shared" si="2"/>
        <v>5604</v>
      </c>
      <c r="R25" s="15">
        <f t="shared" si="3"/>
        <v>2.934830425037183E-2</v>
      </c>
    </row>
    <row r="26" spans="1:18" x14ac:dyDescent="0.25">
      <c r="A26" s="25" t="s">
        <v>20</v>
      </c>
      <c r="B26" s="26">
        <v>361154</v>
      </c>
      <c r="C26" s="26">
        <v>357600</v>
      </c>
      <c r="D26" s="27">
        <f t="shared" si="0"/>
        <v>3554</v>
      </c>
      <c r="E26" s="28">
        <f t="shared" si="1"/>
        <v>9.9384787472035791E-3</v>
      </c>
      <c r="F26" s="13"/>
      <c r="G26" s="29">
        <v>1.3819999999999999</v>
      </c>
      <c r="H26" s="29">
        <v>1.532</v>
      </c>
      <c r="I26" s="13"/>
      <c r="J26" s="26">
        <v>221241</v>
      </c>
      <c r="K26" s="26">
        <v>0</v>
      </c>
      <c r="L26" s="26">
        <v>249351</v>
      </c>
      <c r="M26" s="26">
        <v>0</v>
      </c>
      <c r="N26" s="13"/>
      <c r="O26" s="26">
        <v>221241</v>
      </c>
      <c r="P26" s="26">
        <v>249351</v>
      </c>
      <c r="Q26" s="27">
        <f t="shared" si="2"/>
        <v>-28110</v>
      </c>
      <c r="R26" s="35">
        <f t="shared" si="3"/>
        <v>-0.11273265396970536</v>
      </c>
    </row>
    <row r="27" spans="1:18" s="10" customFormat="1" x14ac:dyDescent="0.25">
      <c r="A27" s="54" t="s">
        <v>21</v>
      </c>
      <c r="B27" s="55">
        <f>SUM(B4:B26)</f>
        <v>36795900</v>
      </c>
      <c r="C27" s="55">
        <f>SUM(C4:C26)</f>
        <v>36045354</v>
      </c>
      <c r="D27" s="56">
        <f t="shared" si="0"/>
        <v>750546</v>
      </c>
      <c r="E27" s="57">
        <f t="shared" si="1"/>
        <v>2.0822267413436971E-2</v>
      </c>
      <c r="F27" s="9"/>
      <c r="G27" s="61"/>
      <c r="H27" s="62"/>
      <c r="I27" s="9"/>
      <c r="J27" s="53">
        <f>SUM(J4:J26)</f>
        <v>18179143</v>
      </c>
      <c r="K27" s="53">
        <f>SUM(K4:K26)</f>
        <v>11160921</v>
      </c>
      <c r="L27" s="53">
        <f>SUM(L4:L26)</f>
        <v>18556221</v>
      </c>
      <c r="M27" s="53">
        <f>SUM(M4:M26)</f>
        <v>10489059</v>
      </c>
      <c r="N27" s="9"/>
      <c r="O27" s="63">
        <f>SUM(O4:O26)</f>
        <v>29430065</v>
      </c>
      <c r="P27" s="63">
        <f>SUM(P4:P26)</f>
        <v>29045280</v>
      </c>
      <c r="Q27" s="63">
        <f t="shared" si="2"/>
        <v>384785</v>
      </c>
      <c r="R27" s="64">
        <f t="shared" si="3"/>
        <v>1.3247763492037261E-2</v>
      </c>
    </row>
    <row r="29" spans="1:18" x14ac:dyDescent="0.25">
      <c r="A29" s="41"/>
      <c r="B29" s="39"/>
      <c r="C29" s="39"/>
      <c r="D29" s="39"/>
      <c r="E29" s="39"/>
      <c r="F29" s="39"/>
      <c r="G29" s="40"/>
    </row>
    <row r="30" spans="1:18" x14ac:dyDescent="0.25">
      <c r="A30" t="s">
        <v>44</v>
      </c>
    </row>
    <row r="31" spans="1:18" x14ac:dyDescent="0.25">
      <c r="A31" t="s">
        <v>45</v>
      </c>
    </row>
    <row r="32" spans="1:18" x14ac:dyDescent="0.25">
      <c r="A32" t="s">
        <v>46</v>
      </c>
    </row>
    <row r="33" spans="1:1" x14ac:dyDescent="0.25">
      <c r="A33" t="s">
        <v>34</v>
      </c>
    </row>
  </sheetData>
  <pageMargins left="0.25" right="0.25" top="0.75" bottom="0.75" header="0.3" footer="0.3"/>
  <pageSetup paperSize="5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Ivie, Thomas</cp:lastModifiedBy>
  <cp:lastPrinted>2015-10-12T21:53:17Z</cp:lastPrinted>
  <dcterms:created xsi:type="dcterms:W3CDTF">2013-08-21T19:33:51Z</dcterms:created>
  <dcterms:modified xsi:type="dcterms:W3CDTF">2016-01-07T14:56:37Z</dcterms:modified>
</cp:coreProperties>
</file>